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Šárka Goldmannová\Documents\APC - ELFE - měkké manažerské dovednosti\ZD\"/>
    </mc:Choice>
  </mc:AlternateContent>
  <bookViews>
    <workbookView activeTab="1" firstSheet="1" windowHeight="6918" windowWidth="20328" xWindow="0" yWindow="240"/>
  </bookViews>
  <sheets>
    <sheet name="P1 Seznam a počet kurzů_prac" r:id="rId1" sheetId="4" state="hidden"/>
    <sheet name="Tabulka nabídkové ceny" r:id="rId2" sheetId="5"/>
  </sheets>
  <calcPr calcId="162913"/>
</workbook>
</file>

<file path=xl/calcChain.xml><?xml version="1.0" encoding="utf-8"?>
<calcChain xmlns="http://schemas.openxmlformats.org/spreadsheetml/2006/main">
  <c i="4" l="1" r="J53"/>
  <c i="4" r="J54"/>
  <c i="4" r="J55"/>
  <c i="4" r="J56"/>
  <c i="4" r="J52"/>
  <c i="4" r="J39"/>
  <c i="4" r="J40"/>
  <c i="4" r="J41"/>
  <c i="4" r="J42"/>
  <c i="4" r="J43"/>
  <c i="4" r="J44"/>
  <c i="4" r="J45"/>
  <c i="4" r="J46"/>
  <c i="4" r="J47"/>
  <c i="4" r="J48"/>
  <c i="4" r="J49"/>
  <c i="4" r="J50"/>
  <c i="4" r="J31"/>
  <c i="4" r="J32"/>
  <c i="4" r="J33"/>
  <c i="4" r="J34"/>
  <c i="4" r="J35"/>
  <c i="4" r="J36"/>
  <c i="4" r="J37"/>
  <c i="4" r="J38"/>
  <c i="4" r="J30"/>
  <c i="4" r="J21"/>
  <c i="4" r="J22"/>
  <c i="4" r="J23"/>
  <c i="4" r="J24"/>
  <c i="4" r="J25"/>
  <c i="4" r="J26"/>
  <c i="4" r="J27"/>
  <c i="4" r="J28"/>
  <c i="4" r="J20"/>
  <c i="4" r="G10"/>
  <c i="4" r="G11"/>
  <c i="4" r="G12"/>
  <c i="4" r="G13"/>
  <c i="4" r="G14"/>
  <c i="4" r="G15"/>
  <c i="4" r="G9"/>
  <c i="4" l="1" r="J57"/>
  <c i="4" r="K57" s="1"/>
  <c i="4" r="J51"/>
  <c i="4" r="K51" s="1"/>
  <c i="4" r="J29"/>
  <c i="4" r="K29" s="1"/>
  <c i="4" r="J18"/>
  <c i="4" r="J17"/>
  <c i="4" r="J16"/>
  <c i="4" r="J15"/>
  <c i="4" r="J14"/>
  <c i="4" r="J13"/>
  <c i="4" r="J12"/>
  <c i="4" r="J11"/>
  <c i="4" r="J10"/>
  <c i="4" r="J9"/>
  <c i="4" r="J7"/>
  <c i="4" l="1" r="J19"/>
  <c i="4" r="K19" s="1"/>
  <c i="4" l="1" r="J6"/>
  <c i="4" r="J8" s="1"/>
  <c i="4" l="1" r="K8"/>
</calcChain>
</file>

<file path=xl/sharedStrings.xml><?xml version="1.0" encoding="utf-8"?>
<sst xmlns="http://schemas.openxmlformats.org/spreadsheetml/2006/main" count="221" uniqueCount="93">
  <si>
    <t>uzavřený kurz</t>
  </si>
  <si>
    <t>Název kurzu</t>
  </si>
  <si>
    <t>Uzavřený nebo otevřený kurz</t>
  </si>
  <si>
    <t>Místo (město) konání kurzu</t>
  </si>
  <si>
    <t>Zvyšování efektivity procesů</t>
  </si>
  <si>
    <t xml:space="preserve">Počet účastníků kurzu                                                    </t>
  </si>
  <si>
    <t>Rozsah kurzu v hodinách                                       (60 min.)</t>
  </si>
  <si>
    <t>Příloha č. 2 - Seznam kurzů</t>
  </si>
  <si>
    <t>Obecné IT</t>
  </si>
  <si>
    <t>MS Excel</t>
  </si>
  <si>
    <t>MS Word</t>
  </si>
  <si>
    <t>Měkké a manažerské dovednosti</t>
  </si>
  <si>
    <t>Management (řízení) změn</t>
  </si>
  <si>
    <t>Postupy výběru zaměstnanců</t>
  </si>
  <si>
    <t>Marketingový a komunikační mix</t>
  </si>
  <si>
    <t>Strategické myšlení, plánování, rozhodování a řízení</t>
  </si>
  <si>
    <t>Týmová spolupráce</t>
  </si>
  <si>
    <t>Vnitrofiremní komunikace</t>
  </si>
  <si>
    <t>Koučink</t>
  </si>
  <si>
    <t>Projektové řízení 1</t>
  </si>
  <si>
    <t>Projektové řízení 2 - aplikace logframe</t>
  </si>
  <si>
    <t>Účetní, ekonomické a právní kurzy</t>
  </si>
  <si>
    <t>Fakturace, doklady</t>
  </si>
  <si>
    <t>Novinky v daních a účetnictví</t>
  </si>
  <si>
    <t>Účetní závěrka</t>
  </si>
  <si>
    <t>Cestovní náhrady</t>
  </si>
  <si>
    <t>Daně z příjmu právnických osob</t>
  </si>
  <si>
    <t>Daně z příjmu fyzických osob</t>
  </si>
  <si>
    <t>Daň z přidané hodnoty</t>
  </si>
  <si>
    <t>Mzdové účetnictví</t>
  </si>
  <si>
    <t>Finanční řízení</t>
  </si>
  <si>
    <t>Technické a jiné odborné vzdělávání</t>
  </si>
  <si>
    <t>Obsluha nebo opravy tlakových nádob a lahví (Používání lahví na stlačené plyny)</t>
  </si>
  <si>
    <t>Opakovací školení na obsluhu motorových pil a křovinořezů</t>
  </si>
  <si>
    <t>Opakovací školení obsluhy manipulačních vozíků</t>
  </si>
  <si>
    <t>Opakovací školení obsluhy pracovních plošin</t>
  </si>
  <si>
    <t>Opakovací školení jeřábníci a vazači</t>
  </si>
  <si>
    <t>Jeřábník - nová kvalifikace</t>
  </si>
  <si>
    <t>Opakovací školení odborné způsobilosti v elektrotechnice dle 50/1978 Sb.</t>
  </si>
  <si>
    <t>Práce ve výškách, nad volnou hloubkou</t>
  </si>
  <si>
    <t>Školení na manipulaci s chemickými látkami</t>
  </si>
  <si>
    <t>Stavební a první tlakové zkoušky vyrobených, smontovaných opr. nebo rek. tlakových zařízení</t>
  </si>
  <si>
    <t>Revize a zkoušky provozovaných tlakových zařízení</t>
  </si>
  <si>
    <t>Základy chladicí a klimatizační techniky I</t>
  </si>
  <si>
    <t>Obsluha tlakových vyhrazených zařízení</t>
  </si>
  <si>
    <t>Obsluha plynových vyhrazených zařízení</t>
  </si>
  <si>
    <t>AAAO, periodické, legislativní</t>
  </si>
  <si>
    <t>Obsluha nízkotlaké kotelny</t>
  </si>
  <si>
    <t>Vyhodnocování koroze - 2 osoby, Firstová, Koutová</t>
  </si>
  <si>
    <t>Směrnice na tlaková zařízení (evropská úroveň)</t>
  </si>
  <si>
    <t xml:space="preserve">Školení na měření akustických parametrů testovaných výrobků a akustického prostředí </t>
  </si>
  <si>
    <t xml:space="preserve">Školení na hluk dle evropské legislativy </t>
  </si>
  <si>
    <t>Posuzování shody a certifikace produktů, školí Ing. Koška, (pokročilí)</t>
  </si>
  <si>
    <t>Jazykové vzdělávání</t>
  </si>
  <si>
    <t>Anglický jazyk</t>
  </si>
  <si>
    <t>Německý jazyk</t>
  </si>
  <si>
    <t>Francouzský jazyk</t>
  </si>
  <si>
    <t xml:space="preserve">Italský jazyk </t>
  </si>
  <si>
    <t>Španělský jazyk</t>
  </si>
  <si>
    <t>Specializované IT</t>
  </si>
  <si>
    <t>Windows server – správa serveru</t>
  </si>
  <si>
    <t>Počet skupin</t>
  </si>
  <si>
    <t>Brno/Jablonec n. Nisou</t>
  </si>
  <si>
    <t>Poznámka</t>
  </si>
  <si>
    <t>2 skupiny mírně pokročilí, 1 skupina pokročilí</t>
  </si>
  <si>
    <t>1 skupina mírně pokročilí, 1 skupina pokročilí</t>
  </si>
  <si>
    <t>otevřený kurz</t>
  </si>
  <si>
    <t>-</t>
  </si>
  <si>
    <t>Kontrola</t>
  </si>
  <si>
    <t xml:space="preserve"> - </t>
  </si>
  <si>
    <t>Počet školících dnů/1 skupinu</t>
  </si>
  <si>
    <t>2 skupiny po 2 lidech a 1 skupina po 4, ostatní individuální kurz</t>
  </si>
  <si>
    <t>1 skupina po dvvou lidech, ostatní individuálně</t>
  </si>
  <si>
    <t>individuálně</t>
  </si>
  <si>
    <t>3 skupiny + individuální kurzy</t>
  </si>
  <si>
    <t>1 skupina + individuální kurz</t>
  </si>
  <si>
    <t>Cena celkem v KČ bez DPH</t>
  </si>
  <si>
    <t xml:space="preserve">Příloha č. 5 - Tabulka nabídkové ceny </t>
  </si>
  <si>
    <t xml:space="preserve">Cena celkem </t>
  </si>
  <si>
    <t>Kurz</t>
  </si>
  <si>
    <t>Max. délka v trvání hodin</t>
  </si>
  <si>
    <t xml:space="preserve">Počet školících dnů/1 skupinu </t>
  </si>
  <si>
    <t>Management (řízení) změn v anglickém jazyce</t>
  </si>
  <si>
    <t>Obchodní dovednosti v anglickém jazyce</t>
  </si>
  <si>
    <t>Snižování nákladů v anglickém jazyce</t>
  </si>
  <si>
    <t>Strategické myšlení, plánování, rozhodování a řízení v anglickém jazyce</t>
  </si>
  <si>
    <t>Štíhlá výroba (konkrétní systémy) v anglickém jazce</t>
  </si>
  <si>
    <t>Koučink v českém jazyce</t>
  </si>
  <si>
    <t xml:space="preserve">Cena za školící den / 1  skupinu </t>
  </si>
  <si>
    <t>Zvyšování efektivity procesů v anlickém jazyce (16 hodin)</t>
  </si>
  <si>
    <t>Zvyšování efektivity procesů v anlickém jazyce (8 hodin)</t>
  </si>
  <si>
    <t>Zvyšování výkonnosti v anglickém jazyce (16 hodin)</t>
  </si>
  <si>
    <t>Zvyšování výkonnosti v anglickém jazyce (8 hodin)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</si>
</sst>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18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Helvetica Neue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1"/>
      <color theme="3"/>
      <name val="Calibri"/>
      <family val="2"/>
      <charset val="238"/>
      <scheme val="minor"/>
    </font>
    <font>
      <i/>
      <sz val="11"/>
      <color theme="3"/>
      <name val="Arial"/>
      <family val="2"/>
      <charset val="238"/>
    </font>
    <font>
      <i/>
      <sz val="10"/>
      <color theme="3"/>
      <name val="Arial"/>
      <family val="2"/>
      <charset val="238"/>
    </font>
    <font>
      <b/>
      <i/>
      <sz val="10"/>
      <color theme="3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borderId="0" fillId="0" fontId="0" numFmtId="0"/>
    <xf applyBorder="0" applyFill="0" applyNumberFormat="0" applyProtection="0" borderId="0" fillId="0" fontId="5" numFmtId="0">
      <alignment vertical="top" wrapText="1"/>
    </xf>
  </cellStyleXfs>
  <cellXfs count="59">
    <xf borderId="0" fillId="0" fontId="0" numFmtId="0" xfId="0"/>
    <xf applyAlignment="1" borderId="0" fillId="0" fontId="0" numFmtId="0" xfId="0">
      <alignment horizontal="center" vertical="center"/>
    </xf>
    <xf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2" fillId="2" fontId="3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3" fillId="0" fontId="4" numFmtId="0" xfId="0">
      <alignment horizontal="center" vertical="center" wrapText="1"/>
    </xf>
    <xf applyAlignment="1" applyBorder="1" applyFont="1" borderId="4" fillId="0" fontId="4" numFmtId="0" xfId="0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borderId="6" fillId="2" fontId="4" numFmtId="0" xfId="0">
      <alignment horizontal="center" vertical="center" wrapText="1"/>
    </xf>
    <xf applyAlignment="1" applyBorder="1" applyFill="1" applyFont="1" borderId="7" fillId="2" fontId="4" numFmtId="0" xfId="0">
      <alignment horizontal="center" vertical="center" wrapText="1"/>
    </xf>
    <xf applyAlignment="1" applyBorder="1" applyFill="1" applyFont="1" borderId="6" fillId="2" fontId="3" numFmtId="0" xfId="0">
      <alignment horizontal="center" vertical="center" wrapText="1"/>
    </xf>
    <xf applyAlignment="1" applyBorder="1" applyFont="1" borderId="8" fillId="0" fontId="4" numFmtId="0" xfId="0">
      <alignment horizontal="center" vertical="center" wrapText="1"/>
    </xf>
    <xf applyAlignment="1" applyBorder="1" applyFont="1" applyNumberFormat="1" borderId="10" fillId="0" fontId="7" numFmtId="49" xfId="0">
      <alignment horizontal="left" readingOrder="1" vertical="center" wrapText="1"/>
    </xf>
    <xf applyAlignment="1" applyBorder="1" applyFill="1" applyFont="1" applyNumberFormat="1" borderId="10" fillId="4" fontId="7" numFmtId="49" xfId="0">
      <alignment horizontal="left" readingOrder="1" vertical="center" wrapText="1"/>
    </xf>
    <xf applyAlignment="1" applyBorder="1" applyFill="1" applyFont="1" applyNumberFormat="1" borderId="12" fillId="3" fontId="6" numFmtId="49" xfId="0">
      <alignment horizontal="left" readingOrder="1" vertical="center" wrapText="1"/>
    </xf>
    <xf applyAlignment="1" applyBorder="1" applyFont="1" borderId="13" fillId="0" fontId="4" numFmtId="0" xfId="0">
      <alignment horizontal="center" vertical="center" wrapText="1"/>
    </xf>
    <xf applyAlignment="1" borderId="0" fillId="0" fontId="0" numFmtId="0" xfId="0">
      <alignment horizontal="center"/>
    </xf>
    <xf applyAlignment="1" applyBorder="1" applyFont="1" borderId="15" fillId="0" fontId="4" numFmtId="0" xfId="0">
      <alignment horizontal="center" vertical="center" wrapText="1"/>
    </xf>
    <xf applyFont="1" borderId="0" fillId="0" fontId="8" numFmtId="0" xfId="0"/>
    <xf applyFont="1" borderId="0" fillId="0" fontId="9" numFmtId="0" xfId="0"/>
    <xf applyAlignment="1" applyFont="1" borderId="0" fillId="0" fontId="11" numFmtId="0" xfId="0">
      <alignment horizontal="center" vertical="center"/>
    </xf>
    <xf applyFont="1" borderId="0" fillId="0" fontId="12" numFmtId="0" xfId="0"/>
    <xf applyAlignment="1" applyBorder="1" applyFill="1" applyFont="1" borderId="7" fillId="2" fontId="3" numFmtId="0" xfId="0">
      <alignment horizontal="center" vertical="center" wrapText="1"/>
    </xf>
    <xf applyAlignment="1" applyBorder="1" applyFont="1" borderId="15" fillId="0" fontId="3" numFmtId="0" xfId="0">
      <alignment horizontal="center" vertical="center" wrapText="1"/>
    </xf>
    <xf applyAlignment="1" applyBorder="1" applyFont="1" borderId="4" fillId="0" fontId="3" numFmtId="0" xfId="0">
      <alignment horizontal="center" vertical="center" wrapText="1"/>
    </xf>
    <xf applyAlignment="1" applyBorder="1" applyFont="1" borderId="8" fillId="0" fontId="3" numFmtId="0" xfId="0">
      <alignment horizontal="center" vertical="center" wrapText="1"/>
    </xf>
    <xf applyAlignment="1" applyBorder="1" applyFont="1" borderId="1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Font="1" borderId="0" fillId="0" fontId="11" numFmtId="0" xfId="0"/>
    <xf applyAlignment="1" applyBorder="1" applyFill="1" applyFont="1" borderId="0" fillId="2" fontId="10" numFmtId="0" xfId="0">
      <alignment horizontal="center" vertical="center" wrapText="1"/>
    </xf>
    <xf applyFont="1" borderId="0" fillId="0" fontId="13" numFmtId="0" xfId="0"/>
    <xf applyFont="1" borderId="0" fillId="0" fontId="14" numFmtId="0" xfId="0"/>
    <xf applyAlignment="1" applyBorder="1" applyFont="1" borderId="16" fillId="0" fontId="15" numFmtId="0" xfId="0">
      <alignment horizontal="center" vertical="center" wrapText="1"/>
    </xf>
    <xf applyAlignment="1" applyBorder="1" applyFont="1" borderId="9" fillId="0" fontId="15" numFmtId="0" xfId="0">
      <alignment horizontal="center" vertical="center" wrapText="1"/>
    </xf>
    <xf applyAlignment="1" applyBorder="1" applyFont="1" borderId="14" fillId="0" fontId="15" numFmtId="0" xfId="0">
      <alignment horizontal="center" vertical="center" wrapText="1"/>
    </xf>
    <xf applyAlignment="1" applyBorder="1" applyFont="1" borderId="11" fillId="0" fontId="15" numFmtId="0" xfId="0">
      <alignment horizontal="center" vertical="center" wrapText="1"/>
    </xf>
    <xf applyAlignment="1" applyBorder="1" applyFill="1" applyFont="1" borderId="5" fillId="2" fontId="16" numFmtId="0" xfId="0">
      <alignment horizontal="center" vertical="center" wrapText="1"/>
    </xf>
    <xf applyAlignment="1" applyFont="1" borderId="0" fillId="0" fontId="11" numFmtId="0" xfId="0">
      <alignment horizontal="right" vertical="center"/>
    </xf>
    <xf borderId="0" fillId="0" fontId="0" numFmtId="0" xfId="0"/>
    <xf applyBorder="1" applyFill="1" applyNumberFormat="1" borderId="1" fillId="5" fontId="0" numFmtId="3" xfId="0"/>
    <xf applyAlignment="1" applyFont="1" borderId="0" fillId="0" fontId="12" numFmtId="0" xfId="0">
      <alignment horizontal="right"/>
    </xf>
    <xf applyAlignment="1" applyBorder="1" applyNumberFormat="1" borderId="1" fillId="0" fontId="0" numFmtId="3" xfId="0">
      <alignment horizontal="right"/>
    </xf>
    <xf applyAlignment="1" borderId="0" fillId="0" fontId="0" numFmtId="0" xfId="0">
      <alignment horizontal="right"/>
    </xf>
    <xf applyAlignment="1" applyBorder="1" applyFill="1" applyFont="1" borderId="17" fillId="2" fontId="3" numFmtId="0" xfId="0">
      <alignment horizontal="center" vertical="center" wrapText="1"/>
    </xf>
    <xf applyAlignment="1" applyBorder="1" applyFill="1" applyFont="1" borderId="18" fillId="2" fontId="4" numFmtId="0" xfId="0">
      <alignment horizontal="center" vertical="center" wrapText="1"/>
    </xf>
    <xf applyAlignment="1" applyBorder="1" applyFill="1" applyFont="1" borderId="18" fillId="2" fontId="3" numFmtId="0" xfId="0">
      <alignment horizontal="center" vertical="center" wrapText="1"/>
    </xf>
    <xf applyAlignment="1" applyBorder="1" applyFont="1" applyNumberFormat="1" borderId="1" fillId="0" fontId="7" numFmtId="49" xfId="0">
      <alignment horizontal="left" readingOrder="1" vertical="center" wrapText="1"/>
    </xf>
    <xf applyAlignment="1" applyBorder="1" applyFont="1" applyNumberFormat="1" borderId="19" fillId="0" fontId="6" numFmtId="49" xfId="0">
      <alignment horizontal="left" readingOrder="1" vertical="center" wrapText="1"/>
    </xf>
    <xf applyBorder="1" applyFill="1" applyNumberFormat="1" borderId="21" fillId="5" fontId="0" numFmtId="3" xfId="0"/>
    <xf applyAlignment="1" applyBorder="1" applyNumberFormat="1" borderId="22" fillId="0" fontId="0" numFmtId="3" xfId="0">
      <alignment horizontal="right"/>
    </xf>
    <xf applyAlignment="1" applyBorder="1" applyFill="1" applyFont="1" applyNumberFormat="1" borderId="1" fillId="4" fontId="17" numFmtId="49" xfId="0">
      <alignment horizontal="left" readingOrder="1" vertical="center" wrapText="1"/>
    </xf>
    <xf applyAlignment="1" applyBorder="1" applyFill="1" applyFont="1" borderId="4" fillId="4" fontId="3" numFmtId="0" xfId="0">
      <alignment horizontal="center" vertical="center" wrapText="1"/>
    </xf>
    <xf applyAlignment="1" applyBorder="1" applyFill="1" applyFont="1" borderId="1" fillId="4" fontId="3" numFmtId="0" xfId="0">
      <alignment horizontal="center" vertical="center" wrapText="1"/>
    </xf>
    <xf applyAlignment="1" applyBorder="1" applyFill="1" applyFont="1" borderId="3" fillId="4" fontId="3" numFmtId="0" xfId="0">
      <alignment horizontal="center" vertical="center" wrapText="1"/>
    </xf>
    <xf applyAlignment="1" applyFont="1" borderId="0" fillId="0" fontId="1" numFmtId="0" xfId="0">
      <alignment horizontal="justify" vertical="center"/>
    </xf>
    <xf applyAlignment="1" applyFont="1" borderId="0" fillId="0" fontId="2" numFmtId="0" xfId="0"/>
    <xf applyAlignment="1" applyBorder="1" applyFont="1" borderId="19" fillId="0" fontId="4" numFmtId="0" xfId="0">
      <alignment horizontal="center" vertical="center" wrapText="1"/>
    </xf>
    <xf applyAlignment="1" applyBorder="1" applyFont="1" borderId="20" fillId="0" fontId="4" numFmtId="0" xfId="0">
      <alignment horizontal="center" vertical="center" wrapText="1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CCE9AD"/>
      <color rgb="FFFFEAA7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vmlDrawing1.v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60"/>
  <sheetViews>
    <sheetView topLeftCell="A54" workbookViewId="0" zoomScaleNormal="100">
      <selection activeCell="C62" sqref="C62"/>
    </sheetView>
  </sheetViews>
  <sheetFormatPr defaultRowHeight="14.4"/>
  <cols>
    <col min="1" max="1" customWidth="true" width="29.15625" collapsed="false"/>
    <col min="2" max="2" customWidth="true" width="16.0" collapsed="false"/>
    <col min="3" max="3" customWidth="true" width="16.578125" collapsed="false"/>
    <col min="4" max="4" customWidth="true" width="11.578125" collapsed="false"/>
    <col min="5" max="5" customWidth="true" width="14.578125" collapsed="false"/>
    <col min="6" max="6" customWidth="true" style="29" width="11.83984375" collapsed="false"/>
    <col min="7" max="7" customWidth="true" style="21" width="17.578125" collapsed="false"/>
    <col min="8" max="8" customWidth="true" style="31" width="21.15625" collapsed="false"/>
    <col min="10" max="10" bestFit="true" customWidth="true" width="9.15625" collapsed="false"/>
    <col min="11" max="12" customWidth="true" width="16.0" collapsed="false"/>
    <col min="13" max="13" customWidth="true" width="16.578125" collapsed="false"/>
    <col min="14" max="14" customWidth="true" width="16.0" collapsed="false"/>
    <col min="15" max="16" customWidth="true" style="19" width="16.578125" collapsed="false"/>
    <col min="17" max="17" customWidth="true" style="19" width="28.15625" collapsed="false"/>
    <col min="19" max="19" bestFit="true" customWidth="true" width="11.83984375" collapsed="false"/>
    <col min="20" max="20" style="19" width="9.15625" collapsed="false"/>
  </cols>
  <sheetData>
    <row customHeight="1" ht="30" r="1" spans="1:20">
      <c r="A1" s="55" t="s">
        <v>7</v>
      </c>
      <c r="B1" s="56"/>
      <c r="C1" s="56"/>
      <c r="D1" s="56"/>
      <c r="E1" s="56"/>
      <c r="F1" s="56"/>
    </row>
    <row customHeight="1" hidden="1" ht="15" r="2" spans="1:20">
      <c r="A2" s="2"/>
      <c r="B2" s="2"/>
      <c r="C2" s="2"/>
      <c r="D2" s="2"/>
      <c r="E2" s="2"/>
      <c r="F2" s="22"/>
      <c r="K2" s="2"/>
      <c r="L2" s="2"/>
      <c r="M2" s="2"/>
      <c r="N2" s="2"/>
      <c r="O2" s="20"/>
      <c r="P2" s="20"/>
      <c r="Q2" s="20"/>
    </row>
    <row customHeight="1" ht="13.5" r="3" spans="1:20" thickBot="1">
      <c r="B3" s="2"/>
      <c r="C3" s="2"/>
      <c r="D3" s="2"/>
      <c r="E3" s="2"/>
      <c r="F3" s="22"/>
      <c r="G3" s="22"/>
      <c r="H3" s="32"/>
      <c r="K3" s="19"/>
      <c r="O3"/>
      <c r="P3"/>
      <c r="Q3"/>
      <c r="T3"/>
    </row>
    <row ht="37.200000000000003" r="4" spans="1:20" thickBot="1">
      <c r="A4" s="4" t="s">
        <v>1</v>
      </c>
      <c r="B4" s="8" t="s">
        <v>2</v>
      </c>
      <c r="C4" s="8" t="s">
        <v>3</v>
      </c>
      <c r="D4" s="9" t="s">
        <v>5</v>
      </c>
      <c r="E4" s="10" t="s">
        <v>6</v>
      </c>
      <c r="F4" s="11" t="s">
        <v>61</v>
      </c>
      <c r="G4" s="23" t="s">
        <v>70</v>
      </c>
      <c r="H4" s="37" t="s">
        <v>63</v>
      </c>
      <c r="J4" s="30" t="s">
        <v>68</v>
      </c>
      <c r="K4" s="19"/>
      <c r="O4"/>
      <c r="P4"/>
      <c r="Q4"/>
      <c r="T4"/>
    </row>
    <row customHeight="1" ht="27.75" r="5" spans="1:20">
      <c r="A5" s="15" t="s">
        <v>8</v>
      </c>
      <c r="B5" s="12"/>
      <c r="C5" s="18"/>
      <c r="D5" s="18"/>
      <c r="E5" s="18"/>
      <c r="F5" s="24"/>
      <c r="G5" s="24"/>
      <c r="H5" s="33"/>
      <c r="K5" s="19"/>
      <c r="O5"/>
      <c r="P5"/>
      <c r="Q5"/>
      <c r="T5"/>
    </row>
    <row customHeight="1" ht="64.150000000000006" r="6" spans="1:20">
      <c r="A6" s="13" t="s">
        <v>9</v>
      </c>
      <c r="B6" s="7" t="s">
        <v>0</v>
      </c>
      <c r="C6" s="7" t="s">
        <v>62</v>
      </c>
      <c r="D6" s="7">
        <v>51</v>
      </c>
      <c r="E6" s="7">
        <v>16</v>
      </c>
      <c r="F6" s="25">
        <v>3</v>
      </c>
      <c r="G6" s="26">
        <v>2</v>
      </c>
      <c r="H6" s="34" t="s">
        <v>64</v>
      </c>
      <c r="J6">
        <f>D6*E6</f>
        <v>816</v>
      </c>
      <c r="K6" s="19"/>
      <c r="O6"/>
      <c r="P6"/>
      <c r="Q6"/>
      <c r="T6"/>
    </row>
    <row customHeight="1" ht="64.150000000000006" r="7" spans="1:20">
      <c r="A7" s="13" t="s">
        <v>10</v>
      </c>
      <c r="B7" s="7" t="s">
        <v>0</v>
      </c>
      <c r="C7" s="7" t="s">
        <v>62</v>
      </c>
      <c r="D7" s="3">
        <v>38</v>
      </c>
      <c r="E7" s="3">
        <v>16</v>
      </c>
      <c r="F7" s="5">
        <v>2</v>
      </c>
      <c r="G7" s="26">
        <v>2</v>
      </c>
      <c r="H7" s="34" t="s">
        <v>65</v>
      </c>
      <c r="J7">
        <f>D7*E7</f>
        <v>608</v>
      </c>
      <c r="K7" s="19"/>
      <c r="O7"/>
      <c r="P7"/>
      <c r="Q7"/>
      <c r="T7"/>
    </row>
    <row customHeight="1" ht="31.5" r="8" spans="1:20">
      <c r="A8" s="15" t="s">
        <v>11</v>
      </c>
      <c r="B8" s="6"/>
      <c r="C8" s="16"/>
      <c r="D8" s="16"/>
      <c r="E8" s="16"/>
      <c r="F8" s="27"/>
      <c r="G8" s="27"/>
      <c r="H8" s="35"/>
      <c r="J8">
        <f>SUM(J6:J7)</f>
        <v>1424</v>
      </c>
      <c r="K8" s="19">
        <f>J8-1432</f>
        <v>-8</v>
      </c>
      <c r="O8"/>
      <c r="P8"/>
      <c r="Q8"/>
      <c r="T8"/>
    </row>
    <row customHeight="1" ht="64.150000000000006" r="9" spans="1:20">
      <c r="A9" s="13" t="s">
        <v>12</v>
      </c>
      <c r="B9" s="7" t="s">
        <v>66</v>
      </c>
      <c r="C9" s="7" t="s">
        <v>62</v>
      </c>
      <c r="D9" s="3">
        <v>3</v>
      </c>
      <c r="E9" s="3">
        <v>16</v>
      </c>
      <c r="F9" s="5" t="s">
        <v>67</v>
      </c>
      <c r="G9" s="28">
        <f>E9/8</f>
        <v>2</v>
      </c>
      <c r="H9" s="36"/>
      <c r="J9">
        <f ref="J9:J56" si="0" t="shared">D9*E9</f>
        <v>48</v>
      </c>
      <c r="K9" s="19"/>
      <c r="O9"/>
      <c r="P9"/>
      <c r="Q9"/>
      <c r="T9"/>
    </row>
    <row customHeight="1" ht="64.150000000000006" r="10" spans="1:20">
      <c r="A10" s="13" t="s">
        <v>13</v>
      </c>
      <c r="B10" s="7" t="s">
        <v>66</v>
      </c>
      <c r="C10" s="7" t="s">
        <v>62</v>
      </c>
      <c r="D10" s="3">
        <v>3</v>
      </c>
      <c r="E10" s="3">
        <v>16</v>
      </c>
      <c r="F10" s="5" t="s">
        <v>67</v>
      </c>
      <c r="G10" s="28">
        <f ref="G10:G15" si="1" t="shared">E10/8</f>
        <v>2</v>
      </c>
      <c r="H10" s="36"/>
      <c r="J10">
        <f si="0" t="shared"/>
        <v>48</v>
      </c>
      <c r="K10" s="19"/>
      <c r="O10"/>
      <c r="P10"/>
      <c r="Q10"/>
      <c r="T10"/>
    </row>
    <row customHeight="1" ht="64.150000000000006" r="11" spans="1:20">
      <c r="A11" s="13" t="s">
        <v>14</v>
      </c>
      <c r="B11" s="7" t="s">
        <v>0</v>
      </c>
      <c r="C11" s="7" t="s">
        <v>62</v>
      </c>
      <c r="D11" s="3">
        <v>6</v>
      </c>
      <c r="E11" s="3">
        <v>16</v>
      </c>
      <c r="F11" s="5">
        <v>1</v>
      </c>
      <c r="G11" s="28">
        <f si="1" t="shared"/>
        <v>2</v>
      </c>
      <c r="H11" s="36"/>
      <c r="J11">
        <f si="0" t="shared"/>
        <v>96</v>
      </c>
      <c r="K11" s="19"/>
      <c r="O11"/>
      <c r="P11"/>
      <c r="Q11"/>
      <c r="T11"/>
    </row>
    <row customHeight="1" ht="63.75" r="12" spans="1:20">
      <c r="A12" s="13" t="s">
        <v>15</v>
      </c>
      <c r="B12" s="7" t="s">
        <v>66</v>
      </c>
      <c r="C12" s="7" t="s">
        <v>62</v>
      </c>
      <c r="D12" s="3">
        <v>3</v>
      </c>
      <c r="E12" s="3">
        <v>16</v>
      </c>
      <c r="F12" s="5" t="s">
        <v>67</v>
      </c>
      <c r="G12" s="28">
        <f si="1" t="shared"/>
        <v>2</v>
      </c>
      <c r="H12" s="36"/>
      <c r="J12">
        <f si="0" t="shared"/>
        <v>48</v>
      </c>
      <c r="K12" s="19"/>
      <c r="O12"/>
      <c r="P12"/>
      <c r="Q12"/>
      <c r="T12"/>
    </row>
    <row customHeight="1" ht="63.75" r="13" spans="1:20">
      <c r="A13" s="13" t="s">
        <v>16</v>
      </c>
      <c r="B13" s="7" t="s">
        <v>66</v>
      </c>
      <c r="C13" s="7" t="s">
        <v>62</v>
      </c>
      <c r="D13" s="3">
        <v>3</v>
      </c>
      <c r="E13" s="3">
        <v>16</v>
      </c>
      <c r="F13" s="5" t="s">
        <v>67</v>
      </c>
      <c r="G13" s="28">
        <f si="1" t="shared"/>
        <v>2</v>
      </c>
      <c r="H13" s="36"/>
      <c r="J13">
        <f si="0" t="shared"/>
        <v>48</v>
      </c>
      <c r="K13" s="19"/>
      <c r="O13"/>
      <c r="P13"/>
      <c r="Q13"/>
      <c r="T13"/>
    </row>
    <row customHeight="1" ht="63.75" r="14" spans="1:20">
      <c r="A14" s="14" t="s">
        <v>17</v>
      </c>
      <c r="B14" s="7" t="s">
        <v>0</v>
      </c>
      <c r="C14" s="7" t="s">
        <v>62</v>
      </c>
      <c r="D14" s="3">
        <v>12</v>
      </c>
      <c r="E14" s="3">
        <v>16</v>
      </c>
      <c r="F14" s="5">
        <v>1</v>
      </c>
      <c r="G14" s="28">
        <f si="1" t="shared"/>
        <v>2</v>
      </c>
      <c r="H14" s="36"/>
      <c r="J14">
        <f si="0" t="shared"/>
        <v>192</v>
      </c>
      <c r="K14" s="19"/>
      <c r="O14"/>
      <c r="P14"/>
      <c r="Q14"/>
      <c r="T14"/>
    </row>
    <row customHeight="1" ht="63.75" r="15" spans="1:20">
      <c r="A15" s="13" t="s">
        <v>4</v>
      </c>
      <c r="B15" s="7" t="s">
        <v>0</v>
      </c>
      <c r="C15" s="7" t="s">
        <v>62</v>
      </c>
      <c r="D15" s="3">
        <v>9</v>
      </c>
      <c r="E15" s="3">
        <v>16</v>
      </c>
      <c r="F15" s="5">
        <v>1</v>
      </c>
      <c r="G15" s="28">
        <f si="1" t="shared"/>
        <v>2</v>
      </c>
      <c r="H15" s="36"/>
      <c r="J15">
        <f si="0" t="shared"/>
        <v>144</v>
      </c>
      <c r="K15" s="19"/>
      <c r="O15"/>
      <c r="P15"/>
      <c r="Q15"/>
      <c r="T15"/>
    </row>
    <row customHeight="1" ht="63.75" r="16" spans="1:20">
      <c r="A16" s="13" t="s">
        <v>18</v>
      </c>
      <c r="B16" s="7" t="s">
        <v>0</v>
      </c>
      <c r="C16" s="7" t="s">
        <v>62</v>
      </c>
      <c r="D16" s="3">
        <v>6</v>
      </c>
      <c r="E16" s="3">
        <v>18</v>
      </c>
      <c r="F16" s="5">
        <v>1</v>
      </c>
      <c r="G16" s="28">
        <v>3</v>
      </c>
      <c r="H16" s="36"/>
      <c r="J16">
        <f si="0" t="shared"/>
        <v>108</v>
      </c>
      <c r="K16" s="19"/>
      <c r="O16"/>
      <c r="P16"/>
      <c r="Q16"/>
      <c r="T16"/>
    </row>
    <row customHeight="1" ht="63.75" r="17" spans="1:20">
      <c r="A17" s="13" t="s">
        <v>19</v>
      </c>
      <c r="B17" s="7" t="s">
        <v>0</v>
      </c>
      <c r="C17" s="7" t="s">
        <v>62</v>
      </c>
      <c r="D17" s="3">
        <v>7</v>
      </c>
      <c r="E17" s="3">
        <v>24</v>
      </c>
      <c r="F17" s="5">
        <v>1</v>
      </c>
      <c r="G17" s="28">
        <v>4</v>
      </c>
      <c r="H17" s="36"/>
      <c r="J17">
        <f si="0" t="shared"/>
        <v>168</v>
      </c>
      <c r="K17" s="19"/>
      <c r="O17"/>
      <c r="P17"/>
      <c r="Q17"/>
      <c r="T17"/>
    </row>
    <row customHeight="1" ht="63.75" r="18" spans="1:20">
      <c r="A18" s="13" t="s">
        <v>20</v>
      </c>
      <c r="B18" s="7" t="s">
        <v>0</v>
      </c>
      <c r="C18" s="7" t="s">
        <v>62</v>
      </c>
      <c r="D18" s="3">
        <v>7</v>
      </c>
      <c r="E18" s="3">
        <v>24</v>
      </c>
      <c r="F18" s="5">
        <v>1</v>
      </c>
      <c r="G18" s="28">
        <v>4</v>
      </c>
      <c r="H18" s="36"/>
      <c r="J18">
        <f si="0" t="shared"/>
        <v>168</v>
      </c>
      <c r="K18" s="19"/>
      <c r="O18"/>
      <c r="P18"/>
      <c r="Q18"/>
      <c r="T18"/>
    </row>
    <row customHeight="1" ht="39" r="19" spans="1:20">
      <c r="A19" s="15" t="s">
        <v>21</v>
      </c>
      <c r="B19" s="7"/>
      <c r="C19" s="7"/>
      <c r="D19" s="3"/>
      <c r="E19" s="3"/>
      <c r="F19" s="5"/>
      <c r="G19" s="28"/>
      <c r="H19" s="36"/>
      <c r="J19">
        <f>SUM(J9:J18)</f>
        <v>1068</v>
      </c>
      <c r="K19" s="19">
        <f>J19-1068</f>
        <v>0</v>
      </c>
      <c r="O19"/>
      <c r="P19"/>
      <c r="Q19"/>
      <c r="T19"/>
    </row>
    <row customHeight="1" ht="63.75" r="20" spans="1:20">
      <c r="A20" s="13" t="s">
        <v>22</v>
      </c>
      <c r="B20" s="7" t="s">
        <v>66</v>
      </c>
      <c r="C20" s="7" t="s">
        <v>62</v>
      </c>
      <c r="D20" s="3">
        <v>4</v>
      </c>
      <c r="E20" s="3">
        <v>5</v>
      </c>
      <c r="F20" s="5" t="s">
        <v>69</v>
      </c>
      <c r="G20" s="28">
        <v>1</v>
      </c>
      <c r="H20" s="36"/>
      <c r="J20">
        <f si="0" t="shared"/>
        <v>20</v>
      </c>
      <c r="K20" s="19"/>
      <c r="O20"/>
      <c r="P20"/>
      <c r="Q20"/>
      <c r="T20"/>
    </row>
    <row customHeight="1" ht="63.75" r="21" spans="1:20">
      <c r="A21" s="13" t="s">
        <v>23</v>
      </c>
      <c r="B21" s="7" t="s">
        <v>66</v>
      </c>
      <c r="C21" s="7" t="s">
        <v>62</v>
      </c>
      <c r="D21" s="3">
        <v>5</v>
      </c>
      <c r="E21" s="3">
        <v>8</v>
      </c>
      <c r="F21" s="5" t="s">
        <v>69</v>
      </c>
      <c r="G21" s="28">
        <v>2</v>
      </c>
      <c r="H21" s="36"/>
      <c r="J21">
        <f si="0" t="shared"/>
        <v>40</v>
      </c>
      <c r="K21" s="19"/>
      <c r="O21"/>
      <c r="P21"/>
      <c r="Q21"/>
      <c r="T21"/>
    </row>
    <row customHeight="1" ht="63.75" r="22" spans="1:20">
      <c r="A22" s="13" t="s">
        <v>24</v>
      </c>
      <c r="B22" s="7" t="s">
        <v>66</v>
      </c>
      <c r="C22" s="7" t="s">
        <v>62</v>
      </c>
      <c r="D22" s="3">
        <v>3</v>
      </c>
      <c r="E22" s="3">
        <v>8</v>
      </c>
      <c r="F22" s="5" t="s">
        <v>69</v>
      </c>
      <c r="G22" s="28">
        <v>2</v>
      </c>
      <c r="H22" s="36"/>
      <c r="J22">
        <f si="0" t="shared"/>
        <v>24</v>
      </c>
      <c r="K22" s="19"/>
      <c r="O22"/>
      <c r="P22"/>
      <c r="Q22"/>
      <c r="T22"/>
    </row>
    <row customHeight="1" ht="63.75" r="23" spans="1:20">
      <c r="A23" s="13" t="s">
        <v>25</v>
      </c>
      <c r="B23" s="7" t="s">
        <v>66</v>
      </c>
      <c r="C23" s="7" t="s">
        <v>62</v>
      </c>
      <c r="D23" s="3">
        <v>3</v>
      </c>
      <c r="E23" s="3">
        <v>8</v>
      </c>
      <c r="F23" s="5" t="s">
        <v>69</v>
      </c>
      <c r="G23" s="28">
        <v>2</v>
      </c>
      <c r="H23" s="36"/>
      <c r="J23">
        <f si="0" t="shared"/>
        <v>24</v>
      </c>
      <c r="K23" s="19"/>
      <c r="O23"/>
      <c r="P23"/>
      <c r="Q23"/>
      <c r="T23"/>
    </row>
    <row customHeight="1" ht="63.75" r="24" spans="1:20">
      <c r="A24" s="13" t="s">
        <v>26</v>
      </c>
      <c r="B24" s="7" t="s">
        <v>66</v>
      </c>
      <c r="C24" s="7" t="s">
        <v>62</v>
      </c>
      <c r="D24" s="3">
        <v>1</v>
      </c>
      <c r="E24" s="3">
        <v>4</v>
      </c>
      <c r="F24" s="5" t="s">
        <v>69</v>
      </c>
      <c r="G24" s="28">
        <v>1</v>
      </c>
      <c r="H24" s="36"/>
      <c r="J24">
        <f si="0" t="shared"/>
        <v>4</v>
      </c>
      <c r="K24" s="19"/>
      <c r="O24"/>
      <c r="P24"/>
      <c r="Q24"/>
      <c r="T24"/>
    </row>
    <row customHeight="1" ht="63.75" r="25" spans="1:20">
      <c r="A25" s="13" t="s">
        <v>27</v>
      </c>
      <c r="B25" s="7" t="s">
        <v>66</v>
      </c>
      <c r="C25" s="7" t="s">
        <v>62</v>
      </c>
      <c r="D25" s="3">
        <v>3</v>
      </c>
      <c r="E25" s="3">
        <v>8</v>
      </c>
      <c r="F25" s="5" t="s">
        <v>69</v>
      </c>
      <c r="G25" s="28">
        <v>2</v>
      </c>
      <c r="H25" s="36"/>
      <c r="J25">
        <f si="0" t="shared"/>
        <v>24</v>
      </c>
      <c r="K25" s="19"/>
      <c r="O25"/>
      <c r="P25"/>
      <c r="Q25"/>
      <c r="T25"/>
    </row>
    <row customHeight="1" ht="63.75" r="26" spans="1:20">
      <c r="A26" s="13" t="s">
        <v>28</v>
      </c>
      <c r="B26" s="7" t="s">
        <v>66</v>
      </c>
      <c r="C26" s="7" t="s">
        <v>62</v>
      </c>
      <c r="D26" s="3">
        <v>2</v>
      </c>
      <c r="E26" s="3">
        <v>16</v>
      </c>
      <c r="F26" s="5" t="s">
        <v>69</v>
      </c>
      <c r="G26" s="28">
        <v>4</v>
      </c>
      <c r="H26" s="36"/>
      <c r="J26">
        <f si="0" t="shared"/>
        <v>32</v>
      </c>
      <c r="K26" s="19"/>
      <c r="O26"/>
      <c r="P26"/>
      <c r="Q26"/>
      <c r="T26"/>
    </row>
    <row customHeight="1" ht="63.75" r="27" spans="1:20">
      <c r="A27" s="13" t="s">
        <v>29</v>
      </c>
      <c r="B27" s="7" t="s">
        <v>66</v>
      </c>
      <c r="C27" s="7" t="s">
        <v>62</v>
      </c>
      <c r="D27" s="3">
        <v>3</v>
      </c>
      <c r="E27" s="3">
        <v>16</v>
      </c>
      <c r="F27" s="5" t="s">
        <v>69</v>
      </c>
      <c r="G27" s="28">
        <v>4</v>
      </c>
      <c r="H27" s="36"/>
      <c r="J27">
        <f si="0" t="shared"/>
        <v>48</v>
      </c>
      <c r="K27" s="19"/>
      <c r="O27"/>
      <c r="P27"/>
      <c r="Q27"/>
      <c r="T27"/>
    </row>
    <row customHeight="1" ht="63.75" r="28" spans="1:20">
      <c r="A28" s="13" t="s">
        <v>30</v>
      </c>
      <c r="B28" s="7" t="s">
        <v>66</v>
      </c>
      <c r="C28" s="7" t="s">
        <v>62</v>
      </c>
      <c r="D28" s="3">
        <v>2</v>
      </c>
      <c r="E28" s="3">
        <v>16</v>
      </c>
      <c r="F28" s="5" t="s">
        <v>69</v>
      </c>
      <c r="G28" s="28">
        <v>4</v>
      </c>
      <c r="H28" s="36"/>
      <c r="J28">
        <f si="0" t="shared"/>
        <v>32</v>
      </c>
      <c r="K28" s="19"/>
      <c r="O28"/>
      <c r="P28"/>
      <c r="Q28"/>
      <c r="T28"/>
    </row>
    <row customHeight="1" ht="44.25" r="29" spans="1:20">
      <c r="A29" s="15" t="s">
        <v>31</v>
      </c>
      <c r="B29" s="7"/>
      <c r="C29" s="7"/>
      <c r="D29" s="3"/>
      <c r="E29" s="3"/>
      <c r="F29" s="5"/>
      <c r="G29" s="28"/>
      <c r="H29" s="36"/>
      <c r="J29">
        <f>SUM(J20:J28)</f>
        <v>248</v>
      </c>
      <c r="K29" s="19">
        <f>J29-248</f>
        <v>0</v>
      </c>
      <c r="O29"/>
      <c r="P29"/>
      <c r="Q29"/>
      <c r="T29"/>
    </row>
    <row customHeight="1" ht="63.75" r="30" spans="1:20">
      <c r="A30" s="13" t="s">
        <v>32</v>
      </c>
      <c r="B30" s="7" t="s">
        <v>0</v>
      </c>
      <c r="C30" s="7" t="s">
        <v>62</v>
      </c>
      <c r="D30" s="3">
        <v>51</v>
      </c>
      <c r="E30" s="3">
        <v>8</v>
      </c>
      <c r="F30" s="5">
        <v>4</v>
      </c>
      <c r="G30" s="28">
        <v>1</v>
      </c>
      <c r="H30" s="36"/>
      <c r="J30">
        <f si="0" t="shared"/>
        <v>408</v>
      </c>
      <c r="K30" s="19"/>
      <c r="O30"/>
      <c r="P30"/>
      <c r="Q30"/>
      <c r="T30"/>
    </row>
    <row customHeight="1" ht="63.75" r="31" spans="1:20">
      <c r="A31" s="13" t="s">
        <v>33</v>
      </c>
      <c r="B31" s="7" t="s">
        <v>0</v>
      </c>
      <c r="C31" s="7" t="s">
        <v>62</v>
      </c>
      <c r="D31" s="3">
        <v>8</v>
      </c>
      <c r="E31" s="3">
        <v>8</v>
      </c>
      <c r="F31" s="5">
        <v>1</v>
      </c>
      <c r="G31" s="28">
        <v>1</v>
      </c>
      <c r="H31" s="36"/>
      <c r="J31">
        <f si="0" t="shared"/>
        <v>64</v>
      </c>
      <c r="K31" s="19"/>
      <c r="O31"/>
      <c r="P31"/>
      <c r="Q31"/>
      <c r="T31"/>
    </row>
    <row customHeight="1" ht="63.75" r="32" spans="1:20">
      <c r="A32" s="13" t="s">
        <v>34</v>
      </c>
      <c r="B32" s="7" t="s">
        <v>0</v>
      </c>
      <c r="C32" s="7" t="s">
        <v>62</v>
      </c>
      <c r="D32" s="3">
        <v>12</v>
      </c>
      <c r="E32" s="3">
        <v>8</v>
      </c>
      <c r="F32" s="5">
        <v>2</v>
      </c>
      <c r="G32" s="28">
        <v>1</v>
      </c>
      <c r="H32" s="36"/>
      <c r="J32">
        <f si="0" t="shared"/>
        <v>96</v>
      </c>
      <c r="K32" s="19"/>
      <c r="O32"/>
      <c r="P32"/>
      <c r="Q32"/>
      <c r="T32"/>
    </row>
    <row customHeight="1" ht="63.75" r="33" spans="1:20">
      <c r="A33" s="13" t="s">
        <v>35</v>
      </c>
      <c r="B33" s="7" t="s">
        <v>0</v>
      </c>
      <c r="C33" s="7" t="s">
        <v>62</v>
      </c>
      <c r="D33" s="3">
        <v>3</v>
      </c>
      <c r="E33" s="3">
        <v>8</v>
      </c>
      <c r="F33" s="5">
        <v>2</v>
      </c>
      <c r="G33" s="28">
        <v>1</v>
      </c>
      <c r="H33" s="36"/>
      <c r="J33">
        <f si="0" t="shared"/>
        <v>24</v>
      </c>
      <c r="K33" s="19"/>
      <c r="O33"/>
      <c r="P33"/>
      <c r="Q33"/>
      <c r="T33"/>
    </row>
    <row customHeight="1" ht="63.75" r="34" spans="1:20">
      <c r="A34" s="13" t="s">
        <v>36</v>
      </c>
      <c r="B34" s="7" t="s">
        <v>0</v>
      </c>
      <c r="C34" s="7" t="s">
        <v>62</v>
      </c>
      <c r="D34" s="3">
        <v>25</v>
      </c>
      <c r="E34" s="3">
        <v>8</v>
      </c>
      <c r="F34" s="5">
        <v>2</v>
      </c>
      <c r="G34" s="28">
        <v>1</v>
      </c>
      <c r="H34" s="36"/>
      <c r="J34">
        <f si="0" t="shared"/>
        <v>200</v>
      </c>
      <c r="K34" s="19"/>
      <c r="O34"/>
      <c r="P34"/>
      <c r="Q34"/>
      <c r="T34"/>
    </row>
    <row customHeight="1" ht="63.75" r="35" spans="1:20">
      <c r="A35" s="13" t="s">
        <v>37</v>
      </c>
      <c r="B35" s="7" t="s">
        <v>0</v>
      </c>
      <c r="C35" s="7" t="s">
        <v>62</v>
      </c>
      <c r="D35" s="3">
        <v>2</v>
      </c>
      <c r="E35" s="3">
        <v>8</v>
      </c>
      <c r="F35" s="5">
        <v>1</v>
      </c>
      <c r="G35" s="28">
        <v>1</v>
      </c>
      <c r="H35" s="36"/>
      <c r="J35">
        <f si="0" t="shared"/>
        <v>16</v>
      </c>
      <c r="K35" s="19"/>
      <c r="O35"/>
      <c r="P35"/>
      <c r="Q35"/>
      <c r="T35"/>
    </row>
    <row customHeight="1" ht="63.75" r="36" spans="1:20">
      <c r="A36" s="13" t="s">
        <v>38</v>
      </c>
      <c r="B36" s="7" t="s">
        <v>0</v>
      </c>
      <c r="C36" s="7" t="s">
        <v>62</v>
      </c>
      <c r="D36" s="3">
        <v>10</v>
      </c>
      <c r="E36" s="3">
        <v>24</v>
      </c>
      <c r="F36" s="5">
        <v>2</v>
      </c>
      <c r="G36" s="28">
        <v>3</v>
      </c>
      <c r="H36" s="36"/>
      <c r="J36">
        <f si="0" t="shared"/>
        <v>240</v>
      </c>
      <c r="K36" s="19"/>
      <c r="O36"/>
      <c r="P36"/>
      <c r="Q36"/>
      <c r="T36"/>
    </row>
    <row customHeight="1" ht="63.75" r="37" spans="1:20">
      <c r="A37" s="13" t="s">
        <v>39</v>
      </c>
      <c r="B37" s="7" t="s">
        <v>0</v>
      </c>
      <c r="C37" s="7" t="s">
        <v>62</v>
      </c>
      <c r="D37" s="3">
        <v>7</v>
      </c>
      <c r="E37" s="3">
        <v>8</v>
      </c>
      <c r="F37" s="5">
        <v>2</v>
      </c>
      <c r="G37" s="28">
        <v>1</v>
      </c>
      <c r="H37" s="36"/>
      <c r="J37">
        <f si="0" t="shared"/>
        <v>56</v>
      </c>
      <c r="K37" s="19"/>
      <c r="O37"/>
      <c r="P37"/>
      <c r="Q37"/>
      <c r="T37"/>
    </row>
    <row customHeight="1" ht="63.75" r="38" spans="1:20">
      <c r="A38" s="13" t="s">
        <v>40</v>
      </c>
      <c r="B38" s="7" t="s">
        <v>0</v>
      </c>
      <c r="C38" s="7" t="s">
        <v>62</v>
      </c>
      <c r="D38" s="3">
        <v>14</v>
      </c>
      <c r="E38" s="3">
        <v>8</v>
      </c>
      <c r="F38" s="5">
        <v>2</v>
      </c>
      <c r="G38" s="28">
        <v>1</v>
      </c>
      <c r="H38" s="36"/>
      <c r="J38">
        <f si="0" t="shared"/>
        <v>112</v>
      </c>
      <c r="K38" s="19"/>
      <c r="O38"/>
      <c r="P38"/>
      <c r="Q38"/>
      <c r="T38"/>
    </row>
    <row customHeight="1" ht="63.75" r="39" spans="1:20">
      <c r="A39" s="13" t="s">
        <v>41</v>
      </c>
      <c r="B39" s="7" t="s">
        <v>66</v>
      </c>
      <c r="C39" s="7" t="s">
        <v>62</v>
      </c>
      <c r="D39" s="3">
        <v>2</v>
      </c>
      <c r="E39" s="3">
        <v>8</v>
      </c>
      <c r="F39" s="5" t="s">
        <v>69</v>
      </c>
      <c r="G39" s="28">
        <v>2</v>
      </c>
      <c r="H39" s="36"/>
      <c r="J39">
        <f si="0" t="shared"/>
        <v>16</v>
      </c>
      <c r="K39" s="19"/>
      <c r="O39"/>
      <c r="P39"/>
      <c r="Q39"/>
      <c r="T39"/>
    </row>
    <row customHeight="1" ht="63.75" r="40" spans="1:20">
      <c r="A40" s="13" t="s">
        <v>42</v>
      </c>
      <c r="B40" s="7" t="s">
        <v>66</v>
      </c>
      <c r="C40" s="7" t="s">
        <v>62</v>
      </c>
      <c r="D40" s="3">
        <v>1</v>
      </c>
      <c r="E40" s="3">
        <v>8</v>
      </c>
      <c r="F40" s="5" t="s">
        <v>69</v>
      </c>
      <c r="G40" s="28">
        <v>2</v>
      </c>
      <c r="H40" s="36"/>
      <c r="J40">
        <f si="0" t="shared"/>
        <v>8</v>
      </c>
      <c r="K40" s="19"/>
      <c r="O40"/>
      <c r="P40"/>
      <c r="Q40"/>
      <c r="T40"/>
    </row>
    <row customHeight="1" ht="63.75" r="41" spans="1:20">
      <c r="A41" s="13" t="s">
        <v>43</v>
      </c>
      <c r="B41" s="7" t="s">
        <v>66</v>
      </c>
      <c r="C41" s="7" t="s">
        <v>62</v>
      </c>
      <c r="D41" s="3">
        <v>2</v>
      </c>
      <c r="E41" s="3">
        <v>8</v>
      </c>
      <c r="F41" s="5" t="s">
        <v>69</v>
      </c>
      <c r="G41" s="28">
        <v>2</v>
      </c>
      <c r="H41" s="36"/>
      <c r="J41">
        <f si="0" t="shared"/>
        <v>16</v>
      </c>
      <c r="K41" s="19"/>
      <c r="O41"/>
      <c r="P41"/>
      <c r="Q41"/>
      <c r="T41"/>
    </row>
    <row customHeight="1" ht="63.75" r="42" spans="1:20">
      <c r="A42" s="13" t="s">
        <v>44</v>
      </c>
      <c r="B42" s="7" t="s">
        <v>0</v>
      </c>
      <c r="C42" s="7" t="s">
        <v>62</v>
      </c>
      <c r="D42" s="3">
        <v>18</v>
      </c>
      <c r="E42" s="3">
        <v>8</v>
      </c>
      <c r="F42" s="5">
        <v>2</v>
      </c>
      <c r="G42" s="28">
        <v>1</v>
      </c>
      <c r="H42" s="36"/>
      <c r="J42">
        <f si="0" t="shared"/>
        <v>144</v>
      </c>
      <c r="K42" s="19"/>
      <c r="O42"/>
      <c r="P42"/>
      <c r="Q42"/>
      <c r="T42"/>
    </row>
    <row customHeight="1" ht="63.75" r="43" spans="1:20">
      <c r="A43" s="13" t="s">
        <v>45</v>
      </c>
      <c r="B43" s="7" t="s">
        <v>0</v>
      </c>
      <c r="C43" s="7" t="s">
        <v>62</v>
      </c>
      <c r="D43" s="3">
        <v>19</v>
      </c>
      <c r="E43" s="3">
        <v>8</v>
      </c>
      <c r="F43" s="5">
        <v>2</v>
      </c>
      <c r="G43" s="28">
        <v>1</v>
      </c>
      <c r="H43" s="36"/>
      <c r="J43">
        <f si="0" t="shared"/>
        <v>152</v>
      </c>
      <c r="K43" s="19"/>
      <c r="O43"/>
      <c r="P43"/>
      <c r="Q43"/>
      <c r="T43"/>
    </row>
    <row customHeight="1" ht="63.75" r="44" spans="1:20">
      <c r="A44" s="13" t="s">
        <v>46</v>
      </c>
      <c r="B44" s="7" t="s">
        <v>0</v>
      </c>
      <c r="C44" s="7" t="s">
        <v>62</v>
      </c>
      <c r="D44" s="3">
        <v>12</v>
      </c>
      <c r="E44" s="3">
        <v>8</v>
      </c>
      <c r="F44" s="5">
        <v>1</v>
      </c>
      <c r="G44" s="28">
        <v>1</v>
      </c>
      <c r="H44" s="36"/>
      <c r="J44">
        <f si="0" t="shared"/>
        <v>96</v>
      </c>
      <c r="K44" s="19"/>
      <c r="O44"/>
      <c r="P44"/>
      <c r="Q44"/>
      <c r="T44"/>
    </row>
    <row customHeight="1" ht="63.75" r="45" spans="1:20">
      <c r="A45" s="13" t="s">
        <v>47</v>
      </c>
      <c r="B45" s="7" t="s">
        <v>0</v>
      </c>
      <c r="C45" s="7" t="s">
        <v>62</v>
      </c>
      <c r="D45" s="3">
        <v>1</v>
      </c>
      <c r="E45" s="3">
        <v>8</v>
      </c>
      <c r="F45" s="5">
        <v>1</v>
      </c>
      <c r="G45" s="28">
        <v>1</v>
      </c>
      <c r="H45" s="36"/>
      <c r="J45">
        <f si="0" t="shared"/>
        <v>8</v>
      </c>
      <c r="K45" s="19"/>
      <c r="O45"/>
      <c r="P45"/>
      <c r="Q45"/>
      <c r="T45"/>
    </row>
    <row customHeight="1" ht="63.75" r="46" spans="1:20">
      <c r="A46" s="13" t="s">
        <v>48</v>
      </c>
      <c r="B46" s="7" t="s">
        <v>66</v>
      </c>
      <c r="C46" s="7" t="s">
        <v>62</v>
      </c>
      <c r="D46" s="3">
        <v>2</v>
      </c>
      <c r="E46" s="3">
        <v>8</v>
      </c>
      <c r="F46" s="5" t="s">
        <v>69</v>
      </c>
      <c r="G46" s="28">
        <v>2</v>
      </c>
      <c r="H46" s="36"/>
      <c r="J46">
        <f si="0" t="shared"/>
        <v>16</v>
      </c>
      <c r="K46" s="19"/>
      <c r="O46"/>
      <c r="P46"/>
      <c r="Q46"/>
      <c r="T46"/>
    </row>
    <row customHeight="1" ht="63.75" r="47" spans="1:20">
      <c r="A47" s="13" t="s">
        <v>49</v>
      </c>
      <c r="B47" s="7" t="s">
        <v>66</v>
      </c>
      <c r="C47" s="7" t="s">
        <v>62</v>
      </c>
      <c r="D47" s="3">
        <v>6</v>
      </c>
      <c r="E47" s="3">
        <v>8</v>
      </c>
      <c r="F47" s="5" t="s">
        <v>69</v>
      </c>
      <c r="G47" s="28">
        <v>2</v>
      </c>
      <c r="H47" s="36"/>
      <c r="J47">
        <f si="0" t="shared"/>
        <v>48</v>
      </c>
      <c r="K47" s="19"/>
      <c r="O47"/>
      <c r="P47"/>
      <c r="Q47"/>
      <c r="T47"/>
    </row>
    <row customHeight="1" ht="63.75" r="48" spans="1:20">
      <c r="A48" s="13" t="s">
        <v>50</v>
      </c>
      <c r="B48" s="7" t="s">
        <v>66</v>
      </c>
      <c r="C48" s="7" t="s">
        <v>62</v>
      </c>
      <c r="D48" s="3">
        <v>1</v>
      </c>
      <c r="E48" s="3">
        <v>8</v>
      </c>
      <c r="F48" s="5" t="s">
        <v>69</v>
      </c>
      <c r="G48" s="28">
        <v>2</v>
      </c>
      <c r="H48" s="36"/>
      <c r="J48">
        <f si="0" t="shared"/>
        <v>8</v>
      </c>
      <c r="K48" s="19"/>
      <c r="O48"/>
      <c r="P48"/>
      <c r="Q48"/>
      <c r="T48"/>
    </row>
    <row customHeight="1" ht="63.75" r="49" spans="1:20">
      <c r="A49" s="13" t="s">
        <v>51</v>
      </c>
      <c r="B49" s="7" t="s">
        <v>66</v>
      </c>
      <c r="C49" s="7" t="s">
        <v>62</v>
      </c>
      <c r="D49" s="3">
        <v>4</v>
      </c>
      <c r="E49" s="3">
        <v>8</v>
      </c>
      <c r="F49" s="5" t="s">
        <v>69</v>
      </c>
      <c r="G49" s="28">
        <v>2</v>
      </c>
      <c r="H49" s="36"/>
      <c r="J49">
        <f si="0" t="shared"/>
        <v>32</v>
      </c>
      <c r="K49" s="19"/>
      <c r="O49"/>
      <c r="P49"/>
      <c r="Q49"/>
      <c r="T49"/>
    </row>
    <row customHeight="1" ht="63.75" r="50" spans="1:20">
      <c r="A50" s="13" t="s">
        <v>52</v>
      </c>
      <c r="B50" s="7" t="s">
        <v>0</v>
      </c>
      <c r="C50" s="7" t="s">
        <v>62</v>
      </c>
      <c r="D50" s="3">
        <v>44</v>
      </c>
      <c r="E50" s="3">
        <v>8</v>
      </c>
      <c r="F50" s="5">
        <v>2</v>
      </c>
      <c r="G50" s="28">
        <v>1</v>
      </c>
      <c r="H50" s="36"/>
      <c r="J50">
        <f si="0" t="shared"/>
        <v>352</v>
      </c>
      <c r="K50" s="19"/>
      <c r="O50"/>
      <c r="P50"/>
      <c r="Q50"/>
      <c r="T50"/>
    </row>
    <row customHeight="1" ht="63.75" r="51" spans="1:20">
      <c r="A51" s="15" t="s">
        <v>53</v>
      </c>
      <c r="B51" s="7"/>
      <c r="C51" s="7"/>
      <c r="D51" s="3"/>
      <c r="E51" s="3"/>
      <c r="F51" s="5"/>
      <c r="G51" s="28"/>
      <c r="H51" s="36"/>
      <c r="J51">
        <f>SUM(J30:J50)</f>
        <v>2112</v>
      </c>
      <c r="K51" s="19">
        <f>J51-2118</f>
        <v>-6</v>
      </c>
      <c r="O51"/>
      <c r="P51"/>
      <c r="Q51"/>
      <c r="T51"/>
    </row>
    <row customHeight="1" ht="63.75" r="52" spans="1:20">
      <c r="A52" s="13" t="s">
        <v>54</v>
      </c>
      <c r="B52" s="7" t="s">
        <v>0</v>
      </c>
      <c r="C52" s="7" t="s">
        <v>62</v>
      </c>
      <c r="D52" s="3">
        <v>49</v>
      </c>
      <c r="E52" s="3">
        <v>50</v>
      </c>
      <c r="F52" s="5" t="s">
        <v>74</v>
      </c>
      <c r="G52" s="28">
        <v>50</v>
      </c>
      <c r="H52" s="36" t="s">
        <v>71</v>
      </c>
      <c r="J52">
        <f si="0" t="shared"/>
        <v>2450</v>
      </c>
      <c r="K52" s="19"/>
      <c r="O52"/>
      <c r="P52"/>
      <c r="Q52"/>
      <c r="T52"/>
    </row>
    <row customHeight="1" ht="63.75" r="53" spans="1:20">
      <c r="A53" s="13" t="s">
        <v>55</v>
      </c>
      <c r="B53" s="7" t="s">
        <v>0</v>
      </c>
      <c r="C53" s="7" t="s">
        <v>62</v>
      </c>
      <c r="D53" s="3">
        <v>7</v>
      </c>
      <c r="E53" s="3">
        <v>50</v>
      </c>
      <c r="F53" s="5" t="s">
        <v>75</v>
      </c>
      <c r="G53" s="28">
        <v>50</v>
      </c>
      <c r="H53" s="36" t="s">
        <v>72</v>
      </c>
      <c r="J53">
        <f si="0" t="shared"/>
        <v>350</v>
      </c>
      <c r="K53" s="19"/>
      <c r="O53"/>
      <c r="P53"/>
      <c r="Q53"/>
      <c r="T53"/>
    </row>
    <row customHeight="1" ht="63.75" r="54" spans="1:20">
      <c r="A54" s="13" t="s">
        <v>56</v>
      </c>
      <c r="B54" s="7" t="s">
        <v>0</v>
      </c>
      <c r="C54" s="7" t="s">
        <v>62</v>
      </c>
      <c r="D54" s="3">
        <v>3</v>
      </c>
      <c r="E54" s="3">
        <v>50</v>
      </c>
      <c r="F54" s="5" t="s">
        <v>73</v>
      </c>
      <c r="G54" s="28">
        <v>50</v>
      </c>
      <c r="H54" s="36"/>
      <c r="J54">
        <f si="0" t="shared"/>
        <v>150</v>
      </c>
      <c r="K54" s="19"/>
      <c r="O54"/>
      <c r="P54"/>
      <c r="Q54"/>
      <c r="T54"/>
    </row>
    <row customHeight="1" ht="63.75" r="55" spans="1:20">
      <c r="A55" s="13" t="s">
        <v>57</v>
      </c>
      <c r="B55" s="7" t="s">
        <v>0</v>
      </c>
      <c r="C55" s="7" t="s">
        <v>62</v>
      </c>
      <c r="D55" s="3">
        <v>2</v>
      </c>
      <c r="E55" s="3">
        <v>50</v>
      </c>
      <c r="F55" s="5" t="s">
        <v>73</v>
      </c>
      <c r="G55" s="28">
        <v>50</v>
      </c>
      <c r="H55" s="36"/>
      <c r="J55">
        <f si="0" t="shared"/>
        <v>100</v>
      </c>
      <c r="K55" s="19"/>
      <c r="O55"/>
      <c r="P55"/>
      <c r="Q55"/>
      <c r="T55"/>
    </row>
    <row customHeight="1" ht="63.75" r="56" spans="1:20">
      <c r="A56" s="13" t="s">
        <v>58</v>
      </c>
      <c r="B56" s="7" t="s">
        <v>0</v>
      </c>
      <c r="C56" s="7" t="s">
        <v>62</v>
      </c>
      <c r="D56" s="3">
        <v>1</v>
      </c>
      <c r="E56" s="3">
        <v>50</v>
      </c>
      <c r="F56" s="5" t="s">
        <v>73</v>
      </c>
      <c r="G56" s="28">
        <v>50</v>
      </c>
      <c r="H56" s="36"/>
      <c r="J56">
        <f si="0" t="shared"/>
        <v>50</v>
      </c>
      <c r="K56" s="19"/>
      <c r="O56"/>
      <c r="P56"/>
      <c r="Q56"/>
      <c r="T56"/>
    </row>
    <row customHeight="1" ht="63.75" r="57" spans="1:20">
      <c r="A57" s="15" t="s">
        <v>59</v>
      </c>
      <c r="B57" s="7"/>
      <c r="C57" s="7"/>
      <c r="D57" s="3"/>
      <c r="E57" s="3"/>
      <c r="F57" s="5"/>
      <c r="G57" s="28"/>
      <c r="H57" s="36"/>
      <c r="J57">
        <f>SUM(J52:J56)</f>
        <v>3100</v>
      </c>
      <c r="K57" s="19">
        <f>J57-3100</f>
        <v>0</v>
      </c>
      <c r="O57"/>
      <c r="P57"/>
      <c r="Q57"/>
      <c r="T57"/>
    </row>
    <row customHeight="1" ht="63.75" r="58" spans="1:20">
      <c r="A58" s="13" t="s">
        <v>60</v>
      </c>
      <c r="B58" s="7" t="s">
        <v>66</v>
      </c>
      <c r="C58" s="7" t="s">
        <v>62</v>
      </c>
      <c r="D58" s="3">
        <v>1</v>
      </c>
      <c r="E58" s="3">
        <v>30</v>
      </c>
      <c r="F58" s="5" t="s">
        <v>69</v>
      </c>
      <c r="G58" s="28">
        <v>5</v>
      </c>
      <c r="H58" s="36"/>
      <c r="K58" s="19"/>
      <c r="O58"/>
      <c r="P58"/>
      <c r="Q58"/>
      <c r="T58"/>
    </row>
    <row r="59" spans="1:20">
      <c r="E59" s="17"/>
      <c r="G59" s="29"/>
      <c r="K59" s="19"/>
      <c r="O59"/>
      <c r="P59"/>
      <c r="Q59"/>
      <c r="T59"/>
    </row>
    <row r="60" spans="1:20">
      <c r="E60" s="1"/>
      <c r="G60" s="29"/>
      <c r="L60" s="17"/>
      <c r="M60" s="19"/>
      <c r="N60" s="19"/>
      <c r="P60"/>
      <c r="Q60"/>
      <c r="R60" s="19"/>
      <c r="T60"/>
    </row>
  </sheetData>
  <mergeCells count="1">
    <mergeCell ref="A1:F1"/>
  </mergeCells>
  <printOptions horizontalCentered="1"/>
  <pageMargins bottom="0.59055118110236227" footer="0.31496062992125984" header="0.31496062992125984" left="0.51181102362204722" right="0.51181102362204722" top="0.78740157480314965"/>
  <pageSetup horizontalDpi="300" orientation="portrait" paperSize="9" r:id="rId1" scale="63" verticalDpi="300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15"/>
  <sheetViews>
    <sheetView tabSelected="1" topLeftCell="A7" workbookViewId="0">
      <selection activeCell="C9" sqref="C9"/>
    </sheetView>
  </sheetViews>
  <sheetFormatPr defaultColWidth="18" defaultRowHeight="14.4"/>
  <cols>
    <col min="1" max="1" customWidth="true" width="28.26171875" collapsed="false"/>
    <col min="2" max="2" customWidth="true" width="14.41796875" collapsed="false"/>
    <col min="3" max="3" customWidth="true" width="17.0" collapsed="false"/>
    <col min="4" max="4" customWidth="true" width="12.68359375" collapsed="false"/>
    <col min="5" max="5" customWidth="true" width="13.578125" collapsed="false"/>
    <col min="6" max="6" customWidth="true" width="9.83984375" collapsed="false"/>
    <col min="7" max="7" customWidth="true" width="15.83984375" collapsed="false"/>
    <col min="8" max="8" customWidth="true" width="17.68359375" collapsed="false"/>
    <col min="9" max="9" style="43" width="18.0" collapsed="false"/>
    <col min="11" max="11" customWidth="true" width="15.26171875" collapsed="false"/>
  </cols>
  <sheetData>
    <row customHeight="1" ht="24" r="1" spans="1:10">
      <c r="A1" s="55" t="s">
        <v>77</v>
      </c>
      <c r="B1" s="56"/>
      <c r="C1" s="56"/>
      <c r="D1" s="56"/>
      <c r="E1" s="56"/>
      <c r="F1" s="56"/>
      <c r="G1" s="21"/>
      <c r="H1" s="21"/>
      <c r="I1" s="38"/>
    </row>
    <row r="2" spans="1:10">
      <c r="A2" s="2"/>
      <c r="B2" s="2"/>
      <c r="C2" s="2"/>
      <c r="D2" s="2"/>
      <c r="E2" s="2"/>
      <c r="F2" s="22"/>
      <c r="G2" s="21"/>
      <c r="H2" s="21"/>
      <c r="I2" s="38"/>
    </row>
    <row r="3" spans="1:10">
      <c r="B3" s="2"/>
      <c r="C3" s="2"/>
      <c r="D3" s="2"/>
      <c r="E3" s="2"/>
      <c r="F3" s="22"/>
      <c r="G3" s="22"/>
      <c r="H3" s="22"/>
      <c r="I3" s="41"/>
    </row>
    <row customHeight="1" ht="57.75" r="4" spans="1:10" thickBot="1">
      <c r="A4" s="44" t="s">
        <v>1</v>
      </c>
      <c r="B4" s="44" t="s">
        <v>79</v>
      </c>
      <c r="C4" s="44" t="s">
        <v>80</v>
      </c>
      <c r="D4" s="45" t="s">
        <v>5</v>
      </c>
      <c r="E4" s="44" t="s">
        <v>6</v>
      </c>
      <c r="F4" s="44" t="s">
        <v>61</v>
      </c>
      <c r="G4" s="44" t="s">
        <v>81</v>
      </c>
      <c r="H4" s="44" t="s">
        <v>88</v>
      </c>
      <c r="I4" s="46" t="s">
        <v>76</v>
      </c>
    </row>
    <row customHeight="1" ht="39" r="5" spans="1:10">
      <c r="A5" s="47" t="s">
        <v>82</v>
      </c>
      <c r="B5" s="7" t="s">
        <v>0</v>
      </c>
      <c r="C5" s="7">
        <v>16</v>
      </c>
      <c r="D5" s="3">
        <v>2</v>
      </c>
      <c r="E5" s="3">
        <v>32</v>
      </c>
      <c r="F5" s="5">
        <v>1</v>
      </c>
      <c r="G5" s="28">
        <v>2</v>
      </c>
      <c r="H5" s="40"/>
      <c r="I5" s="42"/>
      <c r="J5" s="39"/>
    </row>
    <row customHeight="1" ht="39" r="6" spans="1:10">
      <c r="A6" s="47" t="s">
        <v>83</v>
      </c>
      <c r="B6" s="7" t="s">
        <v>0</v>
      </c>
      <c r="C6" s="7">
        <v>16</v>
      </c>
      <c r="D6" s="3">
        <v>2</v>
      </c>
      <c r="E6" s="3">
        <v>32</v>
      </c>
      <c r="F6" s="5">
        <v>1</v>
      </c>
      <c r="G6" s="28">
        <v>2</v>
      </c>
      <c r="H6" s="40"/>
      <c r="I6" s="42"/>
    </row>
    <row customHeight="1" ht="39" r="7" spans="1:10">
      <c r="A7" s="47" t="s">
        <v>84</v>
      </c>
      <c r="B7" s="7" t="s">
        <v>0</v>
      </c>
      <c r="C7" s="7">
        <v>16</v>
      </c>
      <c r="D7" s="3">
        <v>10</v>
      </c>
      <c r="E7" s="3">
        <v>160</v>
      </c>
      <c r="F7" s="5">
        <v>2</v>
      </c>
      <c r="G7" s="28">
        <v>2</v>
      </c>
      <c r="H7" s="40"/>
      <c r="I7" s="42"/>
    </row>
    <row customHeight="1" ht="39" r="8" spans="1:10">
      <c r="A8" s="47" t="s">
        <v>85</v>
      </c>
      <c r="B8" s="7" t="s">
        <v>0</v>
      </c>
      <c r="C8" s="7">
        <v>16</v>
      </c>
      <c r="D8" s="3">
        <v>7</v>
      </c>
      <c r="E8" s="3">
        <v>112</v>
      </c>
      <c r="F8" s="5">
        <v>2</v>
      </c>
      <c r="G8" s="28">
        <v>2</v>
      </c>
      <c r="H8" s="40"/>
      <c r="I8" s="42"/>
    </row>
    <row customHeight="1" ht="39" r="9" spans="1:10">
      <c r="A9" s="51" t="s">
        <v>89</v>
      </c>
      <c r="B9" s="52" t="s">
        <v>0</v>
      </c>
      <c r="C9" s="52">
        <v>16</v>
      </c>
      <c r="D9" s="53">
        <v>6</v>
      </c>
      <c r="E9" s="53">
        <v>96</v>
      </c>
      <c r="F9" s="53">
        <v>1</v>
      </c>
      <c r="G9" s="54">
        <v>2</v>
      </c>
      <c r="H9" s="40"/>
      <c r="I9" s="42"/>
    </row>
    <row customFormat="1" customHeight="1" ht="39" r="10" s="39" spans="1:10">
      <c r="A10" s="51" t="s">
        <v>90</v>
      </c>
      <c r="B10" s="52" t="s">
        <v>0</v>
      </c>
      <c r="C10" s="52">
        <v>8</v>
      </c>
      <c r="D10" s="53">
        <v>3</v>
      </c>
      <c r="E10" s="53">
        <v>24</v>
      </c>
      <c r="F10" s="53">
        <v>1</v>
      </c>
      <c r="G10" s="54">
        <v>1</v>
      </c>
      <c r="H10" s="40"/>
      <c r="I10" s="42"/>
    </row>
    <row customHeight="1" ht="39" r="11" spans="1:10">
      <c r="A11" s="51" t="s">
        <v>91</v>
      </c>
      <c r="B11" s="52" t="s">
        <v>0</v>
      </c>
      <c r="C11" s="52">
        <v>16</v>
      </c>
      <c r="D11" s="53">
        <v>4</v>
      </c>
      <c r="E11" s="53">
        <v>64</v>
      </c>
      <c r="F11" s="53">
        <v>1</v>
      </c>
      <c r="G11" s="54">
        <v>2</v>
      </c>
      <c r="H11" s="40"/>
      <c r="I11" s="42"/>
    </row>
    <row customFormat="1" customHeight="1" ht="39" r="12" s="39" spans="1:10">
      <c r="A12" s="51" t="s">
        <v>92</v>
      </c>
      <c r="B12" s="52" t="s">
        <v>0</v>
      </c>
      <c r="C12" s="52">
        <v>8</v>
      </c>
      <c r="D12" s="53">
        <v>4</v>
      </c>
      <c r="E12" s="53">
        <v>32</v>
      </c>
      <c r="F12" s="53">
        <v>1</v>
      </c>
      <c r="G12" s="54">
        <v>1</v>
      </c>
      <c r="H12" s="40"/>
      <c r="I12" s="42"/>
    </row>
    <row customHeight="1" ht="39" r="13" spans="1:10">
      <c r="A13" s="51" t="s">
        <v>86</v>
      </c>
      <c r="B13" s="52" t="s">
        <v>0</v>
      </c>
      <c r="C13" s="52">
        <v>8</v>
      </c>
      <c r="D13" s="53">
        <v>1</v>
      </c>
      <c r="E13" s="53">
        <v>8</v>
      </c>
      <c r="F13" s="53">
        <v>1</v>
      </c>
      <c r="G13" s="54">
        <v>1</v>
      </c>
      <c r="H13" s="40"/>
      <c r="I13" s="42"/>
    </row>
    <row customHeight="1" ht="39" r="14" spans="1:10" thickBot="1">
      <c r="A14" s="47" t="s">
        <v>87</v>
      </c>
      <c r="B14" s="7" t="s">
        <v>0</v>
      </c>
      <c r="C14" s="25">
        <v>18</v>
      </c>
      <c r="D14" s="3">
        <v>4</v>
      </c>
      <c r="E14" s="3">
        <v>72</v>
      </c>
      <c r="F14" s="5">
        <v>1</v>
      </c>
      <c r="G14" s="28">
        <v>3</v>
      </c>
      <c r="H14" s="40"/>
      <c r="I14" s="42"/>
    </row>
    <row customFormat="1" customHeight="1" ht="39" r="15" s="39" spans="1:10">
      <c r="A15" s="48" t="s">
        <v>78</v>
      </c>
      <c r="B15" s="57"/>
      <c r="C15" s="58"/>
      <c r="D15" s="58"/>
      <c r="E15" s="58"/>
      <c r="F15" s="58"/>
      <c r="G15" s="58"/>
      <c r="H15" s="49"/>
      <c r="I15" s="50"/>
    </row>
  </sheetData>
  <mergeCells count="2">
    <mergeCell ref="A1:F1"/>
    <mergeCell ref="B15:G15"/>
  </mergeCells>
  <pageMargins bottom="0.78740157499999996" footer="0.3" header="0.3" left="0.7" right="0.7" top="0.78740157499999996"/>
  <pageSetup fitToWidth="0" orientation="landscape" paperSize="9" r:id="rId1" scale="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P1 Seznam a počet kurzů_prac</vt:lpstr>
      <vt:lpstr>Tabulka nabídkové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2017-03-14T10:04:52Z</dcterms:created>
  <cp:lastPrinted>2020-07-31T14:38:24Z</cp:lastPrinted>
  <dcterms:modified xsi:type="dcterms:W3CDTF">2020-07-31T16:04:20Z</dcterms:modified>
</cp:coreProperties>
</file>