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66925"/>
  <mc:AlternateContent>
    <mc:Choice Requires="x15">
      <x15ac:absPath xmlns:x15ac="http://schemas.microsoft.com/office/spreadsheetml/2010/11/ac" url="\\ad.mpsv.cz\mpsv\spoldisk\sd_0395\PRACOVNÍ_SKUPINY\0_VÝZVY_OPZ+\SC_1.1\03_23_096\"/>
    </mc:Choice>
  </mc:AlternateContent>
  <xr:revisionPtr documentId="13_ncr:1_{80AD0C4A-2467-439D-85C0-4DCDF4451066}" revIDLastSave="0" xr10:uidLastSave="{00000000-0000-0000-0000-000000000000}" xr6:coauthVersionLast="47" xr6:coauthVersionMax="47"/>
  <bookViews>
    <workbookView windowHeight="12576" windowWidth="23256" xWindow="-108" xr2:uid="{96437AF6-E85E-4343-8BCC-72E33E5F9BD9}" yWindow="-108"/>
  </bookViews>
  <sheets>
    <sheet name="kalkulačka" r:id="rId1" sheetId="1"/>
    <sheet name="výše jednotkových nákladů" r:id="rId2" sheetId="2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C15"/>
  <c i="1" r="C14"/>
  <c i="1" r="C13"/>
  <c i="1" r="D15"/>
  <c i="1" r="D14"/>
  <c i="1" r="D13"/>
  <c i="1" r="C10"/>
  <c i="1" r="E18"/>
  <c i="1" l="1" r="E13"/>
  <c i="1" r="E14"/>
  <c i="1" r="E15"/>
  <c i="1" l="1" r="D17"/>
  <c i="1" r="D19" s="1"/>
</calcChain>
</file>

<file path=xl/sharedStrings.xml><?xml version="1.0" encoding="utf-8"?>
<sst xmlns="http://schemas.openxmlformats.org/spreadsheetml/2006/main" count="49" uniqueCount="46">
  <si>
    <t>Země, ve které je realizována fáze zahraniční stáže</t>
  </si>
  <si>
    <t>Mobilita mládeže</t>
  </si>
  <si>
    <t>Příplatek za zahraniční stáž</t>
  </si>
  <si>
    <t>Kapesné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</si>
  <si>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</si>
  <si>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</si>
  <si>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</si>
  <si>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</si>
  <si>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</si>
  <si>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</si>
  <si>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</si>
  <si>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</si>
  <si>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</si>
  <si>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</si>
  <si>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</si>
  <si>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</si>
  <si>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</si>
  <si>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</si>
  <si>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</si>
  <si>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</si>
  <si>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Nizozemí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</si>
  <si>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</si>
  <si>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</si>
  <si>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</si>
  <si>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</si>
  <si>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</si>
  <si>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</si>
  <si>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</si>
  <si>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</si>
  <si>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</si>
  <si>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Přípravná fáze</t>
  </si>
  <si>
    <t>Zahraniční stáž</t>
  </si>
  <si>
    <t>Následná fáze</t>
  </si>
  <si>
    <t>Celkem</t>
  </si>
  <si>
    <t>Jednotková cena</t>
  </si>
  <si>
    <t>Jednotka a výše jednotkového nákladu</t>
  </si>
  <si>
    <t>Země EU, ve které se bude konat zahraniční stáž</t>
  </si>
  <si>
    <t>Aktivity projektu</t>
  </si>
  <si>
    <t>Předpokládaný počet účastníků</t>
  </si>
  <si>
    <t>Počet jednotek</t>
  </si>
  <si>
    <t>Předpokládaná délka aktivity projektu (dny)</t>
  </si>
  <si>
    <t>kontrola</t>
  </si>
  <si>
    <t>Celkové způsobilé výdaje projektu</t>
  </si>
  <si>
    <t>Procento vlastního spolufinancování dle výzvy</t>
  </si>
  <si>
    <t>Podpora z veřejných zdrojů celkem</t>
  </si>
  <si>
    <t>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</si>
</sst>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9"/>
    <xf borderId="0" fillId="0" fontId="4" numFmtId="0"/>
    <xf borderId="0" fillId="0" fontId="5" numFmtId="0"/>
    <xf applyAlignment="0" applyBorder="0" applyFill="0" applyFont="0" applyProtection="0" borderId="0" fillId="0" fontId="5" numFmtId="164"/>
    <xf applyAlignment="0" applyBorder="0" applyFill="0" applyFont="0" applyProtection="0" borderId="0" fillId="0" fontId="1" numFmtId="44"/>
  </cellStyleXfs>
  <cellXfs count="42">
    <xf borderId="0" fillId="0" fontId="0" numFmtId="0" xfId="0"/>
    <xf applyFont="1" borderId="0" fillId="0" fontId="2" numFmtId="0" xfId="0"/>
    <xf borderId="0" fillId="0" fontId="0" numFmtId="0" xfId="0"/>
    <xf applyFont="1" borderId="0" fillId="0" fontId="2" numFmtId="0" xfId="0"/>
    <xf applyAlignment="1" applyBorder="1" applyFont="1" borderId="1" fillId="0" fontId="3" numFmtId="0" xfId="0">
      <alignment horizontal="center" vertical="center" wrapText="1"/>
    </xf>
    <xf applyAlignment="1" applyBorder="1" applyFont="1" applyNumberFormat="1" borderId="1" fillId="0" fontId="3" numFmtId="8" xfId="0">
      <alignment horizontal="right" vertical="center" wrapText="1"/>
    </xf>
    <xf applyAlignment="1" applyBorder="1" applyFont="1" borderId="0" fillId="0" fontId="2" numFmtId="0" xfId="0">
      <alignment horizontal="center" vertical="center" wrapText="1"/>
    </xf>
    <xf applyAlignment="1" applyBorder="1" applyFont="1" applyNumberFormat="1" borderId="1" fillId="0" fontId="3" numFmtId="6" xfId="0">
      <alignment horizontal="center" vertical="center" wrapText="1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ont="1" borderId="2" fillId="0" fontId="3" numFmtId="0" xfId="0">
      <alignment horizontal="center" vertical="center" wrapText="1"/>
    </xf>
    <xf applyAlignment="1" applyBorder="1" applyFill="1" applyFont="1" applyNumberFormat="1" borderId="1" fillId="2" fontId="2" numFmtId="165" xfId="0">
      <alignment horizontal="right"/>
    </xf>
    <xf applyAlignment="1" applyBorder="1" applyFill="1" applyFont="1" applyNumberFormat="1" applyProtection="1" borderId="1" fillId="3" fontId="2" numFmtId="10" xfId="1">
      <alignment horizontal="right" vertical="center"/>
      <protection locked="0"/>
    </xf>
    <xf applyBorder="1" applyFill="1" applyFont="1" borderId="1" fillId="2" fontId="6" numFmtId="0" xfId="0"/>
    <xf applyAlignment="1" applyBorder="1" applyFill="1" applyFont="1" applyNumberFormat="1" applyProtection="1" borderId="1" fillId="2" fontId="2" numFmtId="165" xfId="1">
      <alignment horizontal="right" vertical="center"/>
    </xf>
    <xf applyAlignment="1" applyBorder="1" applyFill="1" applyFont="1" borderId="2" fillId="2" fontId="6" numFmtId="0" xfId="0">
      <alignment vertical="center" wrapText="1"/>
    </xf>
    <xf applyFont="1" applyNumberFormat="1" borderId="0" fillId="0" fontId="2" numFmtId="165" xfId="0"/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borderId="1" fillId="2" fontId="6" numFmtId="0" xfId="0">
      <alignment horizontal="left" vertical="center" wrapText="1"/>
    </xf>
    <xf applyAlignment="1" applyFont="1" applyNumberFormat="1" borderId="0" fillId="0" fontId="2" numFmtId="165" xfId="0">
      <alignment horizontal="center"/>
    </xf>
    <xf applyBorder="1" applyFill="1" applyFont="1" borderId="1" fillId="0" fontId="6" numFmtId="0" xfId="0"/>
    <xf applyBorder="1" applyFill="1" applyFont="1" borderId="2" fillId="0" fontId="2" numFmtId="0" xfId="0"/>
    <xf applyBorder="1" applyFill="1" applyFont="1" borderId="4" fillId="0" fontId="2" numFmtId="0" xfId="0"/>
    <xf applyBorder="1" applyFill="1" applyFont="1" applyNumberFormat="1" borderId="0" fillId="0" fontId="2" numFmtId="165" xfId="0"/>
    <xf applyAlignment="1" applyBorder="1" applyFill="1" applyFont="1" applyNumberFormat="1" applyProtection="1" borderId="1" fillId="2" fontId="6" numFmtId="165" xfId="5">
      <alignment horizontal="right" vertical="center"/>
    </xf>
    <xf applyAlignment="1" applyBorder="1" applyFont="1" borderId="0" fillId="0" fontId="6" numFmtId="0" xfId="0">
      <alignment horizontal="center" vertical="center"/>
    </xf>
    <xf applyAlignment="1" applyBorder="1" applyFont="1" borderId="0" fillId="0" fontId="6" numFmtId="0" xfId="0"/>
    <xf applyBorder="1" applyFill="1" applyFont="1" borderId="0" fillId="0" fontId="6" numFmtId="0" xfId="0"/>
    <xf applyAlignment="1" applyBorder="1" applyFill="1" applyFont="1" borderId="1" fillId="2" fontId="6" numFmtId="0" xfId="0">
      <alignment horizontal="center"/>
    </xf>
    <xf applyAlignment="1" applyBorder="1" applyFill="1" applyFont="1" borderId="1" fillId="2" fontId="2" numFmtId="0" xfId="0">
      <alignment horizontal="center"/>
    </xf>
    <xf applyAlignment="1" applyBorder="1" applyFill="1" applyFont="1" borderId="0" fillId="0" fontId="6" numFmtId="0" xfId="0">
      <alignment horizontal="center" vertical="center" wrapText="1"/>
    </xf>
    <xf applyBorder="1" applyFill="1" applyFont="1" borderId="0" fillId="0" fontId="2" numFmtId="0" xfId="0"/>
    <xf applyAlignment="1" applyBorder="1" applyFill="1" applyFont="1" applyNumberFormat="1" borderId="0" fillId="0" fontId="2" numFmtId="165" xfId="0">
      <alignment horizontal="right"/>
    </xf>
    <xf applyAlignment="1" applyBorder="1" applyFill="1" applyFont="1" borderId="0" fillId="0" fontId="6" numFmtId="0" xfId="0"/>
    <xf applyAlignment="1" applyBorder="1" applyFont="1" borderId="0" fillId="0" fontId="2" numFmtId="0" xfId="0"/>
    <xf applyFill="1" applyFont="1" borderId="0" fillId="4" fontId="2" numFmtId="0" xfId="0"/>
    <xf applyBorder="1" applyFill="1" applyFont="1" applyProtection="1" borderId="1" fillId="3" fontId="2" numFmtId="0" xfId="0">
      <protection locked="0"/>
    </xf>
    <xf applyAlignment="1" applyBorder="1" applyFill="1" applyFont="1" applyProtection="1" borderId="1" fillId="2" fontId="7" numFmtId="0" xfId="0">
      <alignment horizontal="left" vertical="center" wrapText="1"/>
    </xf>
    <xf applyAlignment="1" applyBorder="1" applyFill="1" applyFont="1" applyProtection="1" borderId="2" fillId="2" fontId="2" numFmtId="0" xfId="0">
      <alignment horizontal="right" vertical="center" wrapText="1"/>
    </xf>
    <xf applyAlignment="1" applyBorder="1" applyFill="1" applyFont="1" applyProtection="1" borderId="3" fillId="2" fontId="2" numFmtId="0" xfId="0">
      <alignment horizontal="right" vertical="center" wrapText="1"/>
    </xf>
    <xf applyAlignment="1" applyBorder="1" applyFill="1" applyFont="1" applyProtection="1" borderId="1" fillId="3" fontId="6" numFmtId="0" xfId="0">
      <alignment horizontal="left" vertical="center"/>
      <protection locked="0"/>
    </xf>
    <xf applyAlignment="1" applyBorder="1" applyFont="1" borderId="1" fillId="0" fontId="6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</cellXfs>
  <cellStyles count="6">
    <cellStyle name="Čárka 2" xfId="4" xr:uid="{0AF38EF2-E286-4391-9587-863E6ECCCCA5}"/>
    <cellStyle name="Měna 2" xfId="5" xr:uid="{0E38DE39-DFB1-41A9-8D86-38B378869B32}"/>
    <cellStyle builtinId="0" name="Normální" xfId="0"/>
    <cellStyle name="Normální 2" xfId="2" xr:uid="{EF953242-CEFD-4746-B414-CC4DB59D18B0}"/>
    <cellStyle name="Normální 3" xfId="3" xr:uid="{D0229055-939B-41E6-84EC-3860993D7628}"/>
    <cellStyle builtinId="5" name="Procenta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numFmt formatCode="General" numFmtId="0"/>
      <fill>
        <patternFill>
          <bgColor theme="9" tint="0.59996337778862885"/>
        </patternFill>
      </fill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Relationship Id="rId2" Target="cid:image001.png@01D94527.98CF8C00" TargetMode="External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25400</xdr:colOff>
      <xdr:row>0</xdr:row>
      <xdr:rowOff>0</xdr:rowOff>
    </xdr:from>
    <xdr:to>
      <xdr:col>6</xdr:col>
      <xdr:colOff>171450</xdr:colOff>
      <xdr:row>1</xdr:row>
      <xdr:rowOff>155929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B2662299-8386-4377-A210-07E7CE1586D0}"/>
            </a:ext>
          </a:extLst>
        </xdr:cNvPr>
        <xdr:cNvPicPr>
          <a:picLocks noChangeArrowheads="1"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7823200" cy="79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F68E-AD9B-44B7-8FE4-A12F3455154C}">
  <dimension ref="A1:H20"/>
  <sheetViews>
    <sheetView tabSelected="1" workbookViewId="0">
      <selection activeCell="C3" sqref="C3:F3"/>
    </sheetView>
  </sheetViews>
  <sheetFormatPr defaultColWidth="8.88671875" defaultRowHeight="13.2" x14ac:dyDescent="0.25"/>
  <cols>
    <col min="1" max="1" customWidth="true" style="3" width="2.0" collapsed="false"/>
    <col min="2" max="2" customWidth="true" style="1" width="27.0" collapsed="false"/>
    <col min="3" max="3" bestFit="true" customWidth="true" style="1" width="25.44140625" collapsed="false"/>
    <col min="4" max="4" customWidth="true" style="1" width="19.21875" collapsed="false"/>
    <col min="5" max="5" bestFit="true" customWidth="true" style="1" width="17.6640625" collapsed="false"/>
    <col min="6" max="6" customWidth="true" style="1" width="18.6640625" collapsed="false"/>
    <col min="7" max="7" customWidth="true" style="1" width="16.77734375" collapsed="false"/>
    <col min="8" max="8" customWidth="true" style="1" width="27.6640625" collapsed="false"/>
    <col min="9" max="16384" style="1" width="8.88671875" collapsed="false"/>
  </cols>
  <sheetData>
    <row customFormat="1" customHeight="1" ht="49.95" r="1" s="3" spans="2:8" x14ac:dyDescent="0.3">
      <c r="B1"/>
      <c r="C1" s="34"/>
      <c r="D1" s="34"/>
      <c r="E1" s="34"/>
      <c r="F1" s="34"/>
    </row>
    <row customHeight="1" ht="31.5" r="2" spans="2:8" x14ac:dyDescent="0.25">
      <c r="B2" s="34"/>
      <c r="C2" s="34"/>
      <c r="D2" s="34"/>
      <c r="E2" s="34"/>
      <c r="F2" s="34"/>
    </row>
    <row ht="26.4" r="3" spans="2:8" x14ac:dyDescent="0.25">
      <c r="B3" s="14" t="s">
        <v>36</v>
      </c>
      <c r="C3" s="39"/>
      <c r="D3" s="39"/>
      <c r="E3" s="39"/>
      <c r="F3" s="39"/>
    </row>
    <row customFormat="1" ht="26.4" r="5" s="3" spans="2:8" x14ac:dyDescent="0.25">
      <c r="B5" s="17" t="s">
        <v>37</v>
      </c>
      <c r="C5" s="16" t="s">
        <v>40</v>
      </c>
      <c r="D5" s="16" t="s">
        <v>38</v>
      </c>
      <c r="E5" s="29"/>
      <c r="F5" s="29"/>
      <c r="G5" s="29"/>
    </row>
    <row customFormat="1" r="6" s="3" spans="2:8" x14ac:dyDescent="0.25">
      <c r="B6" s="12" t="s">
        <v>30</v>
      </c>
      <c r="C6" s="35">
        <v>0</v>
      </c>
      <c r="D6" s="35">
        <v>0</v>
      </c>
      <c r="E6" s="30"/>
      <c r="F6" s="31"/>
      <c r="G6" s="22"/>
    </row>
    <row customFormat="1" r="7" s="3" spans="2:8" x14ac:dyDescent="0.25">
      <c r="B7" s="12" t="s">
        <v>31</v>
      </c>
      <c r="C7" s="35">
        <v>0</v>
      </c>
      <c r="D7" s="35">
        <v>0</v>
      </c>
      <c r="E7" s="30"/>
      <c r="F7" s="22"/>
      <c r="G7" s="22"/>
    </row>
    <row customFormat="1" r="8" s="3" spans="2:8" x14ac:dyDescent="0.25">
      <c r="B8" s="12" t="s">
        <v>32</v>
      </c>
      <c r="C8" s="35">
        <v>0</v>
      </c>
      <c r="D8" s="35">
        <v>0</v>
      </c>
      <c r="E8" s="30"/>
      <c r="F8" s="22"/>
      <c r="G8" s="22"/>
    </row>
    <row customFormat="1" r="9" s="3" spans="2:8" x14ac:dyDescent="0.25">
      <c r="B9" s="19"/>
      <c r="C9" s="20"/>
      <c r="D9" s="21"/>
      <c r="E9" s="30"/>
      <c r="F9" s="22"/>
      <c r="G9" s="22"/>
    </row>
    <row customFormat="1" r="10" s="3" spans="2:8" x14ac:dyDescent="0.25">
      <c r="B10" s="12" t="s">
        <v>41</v>
      </c>
      <c r="C10" s="40" t="str">
        <f>IF(C7&lt;60,"Zahraniční stáž je kratší než 2 měsíce",IF(C7&gt;180,"Zahraniční stáž je delší než 2 měsíce",IF(C7/(C6+C7+C8)&lt;30%,"Zahraniční stáž činí méně než 30 % délky projektu","OK")))</f>
        <v>Zahraniční stáž je kratší než 2 měsíce</v>
      </c>
      <c r="D10" s="40"/>
      <c r="E10" s="32"/>
      <c r="F10" s="30"/>
      <c r="G10" s="30"/>
    </row>
    <row customFormat="1" r="11" s="3" spans="2:8" x14ac:dyDescent="0.25">
      <c r="B11" s="26"/>
      <c r="C11" s="24"/>
      <c r="D11" s="24"/>
      <c r="E11" s="25"/>
    </row>
    <row customFormat="1" r="12" s="3" spans="2:8" x14ac:dyDescent="0.25">
      <c r="B12" s="12" t="s">
        <v>45</v>
      </c>
      <c r="C12" s="27" t="s">
        <v>39</v>
      </c>
      <c r="D12" s="27" t="s">
        <v>34</v>
      </c>
      <c r="E12" s="27" t="s">
        <v>33</v>
      </c>
    </row>
    <row customFormat="1" r="13" s="3" spans="2:8" x14ac:dyDescent="0.25">
      <c r="B13" s="12" t="s">
        <v>1</v>
      </c>
      <c r="C13" s="28">
        <f>C6*D6+C7*D7+C8*D8</f>
        <v>0</v>
      </c>
      <c r="D13" s="10">
        <f>'výše jednotkových nákladů'!E6</f>
        <v>1089.7</v>
      </c>
      <c r="E13" s="10">
        <f>C13*D13</f>
        <v>0</v>
      </c>
    </row>
    <row customFormat="1" customHeight="1" ht="12.6" r="14" s="3" spans="2:8" x14ac:dyDescent="0.25">
      <c r="B14" s="12" t="s">
        <v>2</v>
      </c>
      <c r="C14" s="28">
        <f>C7*D7</f>
        <v>0</v>
      </c>
      <c r="D14" s="10" t="e">
        <f>(VLOOKUP(C3,'výše jednotkových nákladů'!B6:D31,3,FALSE))</f>
        <v>#N/A</v>
      </c>
      <c r="E14" s="10" t="e">
        <f>C14*D14</f>
        <v>#N/A</v>
      </c>
    </row>
    <row customFormat="1" r="15" s="3" spans="2:8" x14ac:dyDescent="0.25">
      <c r="B15" s="12" t="s">
        <v>3</v>
      </c>
      <c r="C15" s="28">
        <f>C7*D7</f>
        <v>0</v>
      </c>
      <c r="D15" s="10" t="e">
        <f>VLOOKUP(C3,'výše jednotkových nákladů'!B6:D31,2,TRUE)</f>
        <v>#N/A</v>
      </c>
      <c r="E15" s="10" t="e">
        <f>C15*D15</f>
        <v>#N/A</v>
      </c>
    </row>
    <row r="16" spans="2:8" x14ac:dyDescent="0.25">
      <c r="H16" s="15"/>
    </row>
    <row r="17" spans="2:8" x14ac:dyDescent="0.25">
      <c r="B17" s="36" t="s">
        <v>42</v>
      </c>
      <c r="C17" s="36"/>
      <c r="D17" s="13">
        <f>IF(C10="OK",E13+E14+E15,0)</f>
        <v>0</v>
      </c>
      <c r="E17" s="37"/>
      <c r="F17" s="38"/>
      <c r="H17" s="15"/>
    </row>
    <row r="18" spans="2:8" x14ac:dyDescent="0.25">
      <c r="B18" s="36" t="s">
        <v>43</v>
      </c>
      <c r="C18" s="36"/>
      <c r="D18" s="11">
        <v>0.05</v>
      </c>
      <c r="E18" s="37" t="str">
        <f>IF(ISBLANK(D18)=FALSE,"OK","Není vyplněno procento vlastního financování")</f>
        <v>OK</v>
      </c>
      <c r="F18" s="38"/>
      <c r="H18" s="15"/>
    </row>
    <row r="19" spans="2:8" x14ac:dyDescent="0.25">
      <c r="B19" s="36" t="s">
        <v>44</v>
      </c>
      <c r="C19" s="36"/>
      <c r="D19" s="23">
        <f>D17*(1-D18)</f>
        <v>0</v>
      </c>
      <c r="E19" s="37"/>
      <c r="F19" s="38"/>
      <c r="H19" s="18"/>
    </row>
    <row r="20" spans="2:8" x14ac:dyDescent="0.25">
      <c r="B20" s="3"/>
      <c r="C20" s="3"/>
      <c r="D20" s="3"/>
      <c r="E20" s="8"/>
      <c r="F20" s="8"/>
    </row>
  </sheetData>
  <sheetProtection algorithmName="SHA-512" hashValue="0zxkPGgMMFiSiBUJuWN03jrBcGrSquEshhP2vI/lkzZXz/0c/+HBXKzQaMyQPZSO7tY/AN/VladzfMluXG6fbQ==" objects="1" saltValue="fpxDPH3lHhnyX4jkcNv85A==" scenarios="1" sheet="1" spinCount="100000"/>
  <mergeCells count="8">
    <mergeCell ref="B19:C19"/>
    <mergeCell ref="E18:F18"/>
    <mergeCell ref="E19:F19"/>
    <mergeCell ref="C3:F3"/>
    <mergeCell ref="B17:C17"/>
    <mergeCell ref="E17:F17"/>
    <mergeCell ref="B18:C18"/>
    <mergeCell ref="C10:D10"/>
  </mergeCells>
  <conditionalFormatting sqref="C10:C11 E10:E11">
    <cfRule dxfId="1" operator="containsText" priority="1" text="OK" type="containsText">
      <formula>NOT(ISERROR(SEARCH("OK",C10)))</formula>
    </cfRule>
    <cfRule dxfId="0" operator="containsText" priority="2" text="Zahraniční" type="containsText">
      <formula>NOT(ISERROR(SEARCH("Zahraniční",C10)))</formula>
    </cfRule>
  </conditionalFormatting>
  <pageMargins bottom="0.78740157499999996" footer="0.3" header="0.3" left="0.7" right="0.7" top="0.78740157499999996"/>
  <pageSetup horizontalDpi="4294967294" orientation="portrait" paperSize="9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 xr:uid="{EC4FC6CC-B96E-4705-98E1-03B9F9497D9E}">
          <x14:formula1>
            <xm:f>'výše jednotkových nákladů'!$B$6:$B$31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4371-7A6F-447C-8BA6-C1633BC0ECA5}">
  <dimension ref="B2:E35"/>
  <sheetViews>
    <sheetView workbookViewId="0">
      <selection activeCell="D14" sqref="D14"/>
    </sheetView>
  </sheetViews>
  <sheetFormatPr defaultRowHeight="14.4" x14ac:dyDescent="0.3"/>
  <cols>
    <col min="2" max="2" customWidth="true" width="26.44140625" collapsed="false"/>
    <col min="3" max="3" bestFit="true" customWidth="true" width="10.88671875" collapsed="false"/>
    <col min="4" max="4" customWidth="true" width="14.5546875" collapsed="false"/>
    <col min="5" max="5" bestFit="true" customWidth="true" width="14.44140625" collapsed="false"/>
  </cols>
  <sheetData>
    <row r="2" spans="2:5" x14ac:dyDescent="0.3">
      <c r="B2" s="2"/>
      <c r="C2" s="2"/>
      <c r="D2" s="2"/>
      <c r="E2" s="2"/>
    </row>
    <row r="3" spans="2:5" x14ac:dyDescent="0.3">
      <c r="B3" s="2"/>
    </row>
    <row customFormat="1" r="4" s="2" spans="2:5" x14ac:dyDescent="0.3">
      <c r="B4" s="6"/>
      <c r="C4" s="41" t="s">
        <v>35</v>
      </c>
      <c r="D4" s="41"/>
      <c r="E4" s="41"/>
    </row>
    <row customFormat="1" customHeight="1" ht="28.2" r="5" s="2" spans="2:5" x14ac:dyDescent="0.3">
      <c r="B5" s="9" t="s">
        <v>0</v>
      </c>
      <c r="C5" s="7" t="s">
        <v>3</v>
      </c>
      <c r="D5" s="7" t="s">
        <v>2</v>
      </c>
      <c r="E5" s="7" t="s">
        <v>1</v>
      </c>
    </row>
    <row r="6" spans="2:5" x14ac:dyDescent="0.3">
      <c r="B6" s="4" t="s">
        <v>4</v>
      </c>
      <c r="C6" s="5">
        <v>950.58</v>
      </c>
      <c r="D6" s="5">
        <v>170.85</v>
      </c>
      <c r="E6" s="5">
        <v>1089.7</v>
      </c>
    </row>
    <row r="7" spans="2:5" x14ac:dyDescent="0.3">
      <c r="B7" s="4" t="s">
        <v>5</v>
      </c>
      <c r="C7" s="5">
        <v>163.09</v>
      </c>
      <c r="D7" s="5">
        <v>0</v>
      </c>
    </row>
    <row r="8" spans="2:5" x14ac:dyDescent="0.3">
      <c r="B8" s="4" t="s">
        <v>6</v>
      </c>
      <c r="C8" s="5">
        <v>1186.52</v>
      </c>
      <c r="D8" s="5">
        <v>404.91</v>
      </c>
    </row>
    <row r="9" spans="2:5" x14ac:dyDescent="0.3">
      <c r="B9" s="4" t="s">
        <v>7</v>
      </c>
      <c r="C9" s="5">
        <v>442.74</v>
      </c>
      <c r="D9" s="5">
        <v>0</v>
      </c>
    </row>
    <row r="10" spans="2:5" x14ac:dyDescent="0.3">
      <c r="B10" s="4" t="s">
        <v>8</v>
      </c>
      <c r="C10" s="5">
        <v>961.15</v>
      </c>
      <c r="D10" s="5">
        <v>404.91</v>
      </c>
    </row>
    <row r="11" spans="2:5" x14ac:dyDescent="0.3">
      <c r="B11" s="4" t="s">
        <v>9</v>
      </c>
      <c r="C11" s="5">
        <v>871.62</v>
      </c>
      <c r="D11" s="5">
        <v>170.85</v>
      </c>
    </row>
    <row r="12" spans="2:5" x14ac:dyDescent="0.3">
      <c r="B12" s="4" t="s">
        <v>10</v>
      </c>
      <c r="C12" s="5">
        <v>282.24</v>
      </c>
      <c r="D12" s="5">
        <v>0</v>
      </c>
    </row>
    <row r="13" spans="2:5" x14ac:dyDescent="0.3">
      <c r="B13" s="4" t="s">
        <v>11</v>
      </c>
      <c r="C13" s="5">
        <v>986.06</v>
      </c>
      <c r="D13" s="5">
        <v>404.91</v>
      </c>
    </row>
    <row r="14" spans="2:5" x14ac:dyDescent="0.3">
      <c r="B14" s="4" t="s">
        <v>12</v>
      </c>
      <c r="C14" s="5">
        <v>663.17</v>
      </c>
      <c r="D14" s="5">
        <v>170.85</v>
      </c>
    </row>
    <row r="15" spans="2:5" x14ac:dyDescent="0.3">
      <c r="B15" s="4" t="s">
        <v>13</v>
      </c>
      <c r="C15" s="5">
        <v>626.28</v>
      </c>
      <c r="D15" s="5">
        <v>170.85</v>
      </c>
    </row>
    <row r="16" spans="2:5" x14ac:dyDescent="0.3">
      <c r="B16" s="4" t="s">
        <v>14</v>
      </c>
      <c r="C16" s="5">
        <v>293.05</v>
      </c>
      <c r="D16" s="5">
        <v>0</v>
      </c>
    </row>
    <row r="17" spans="2:4" x14ac:dyDescent="0.3">
      <c r="B17" s="4" t="s">
        <v>15</v>
      </c>
      <c r="C17" s="5">
        <v>316.31</v>
      </c>
      <c r="D17" s="5">
        <v>0</v>
      </c>
    </row>
    <row r="18" spans="2:4" x14ac:dyDescent="0.3">
      <c r="B18" s="4" t="s">
        <v>16</v>
      </c>
      <c r="C18" s="5">
        <v>1404.36</v>
      </c>
      <c r="D18" s="5">
        <v>404.91</v>
      </c>
    </row>
    <row r="19" spans="2:4" x14ac:dyDescent="0.3">
      <c r="B19" s="4" t="s">
        <v>17</v>
      </c>
      <c r="C19" s="5">
        <v>226.07</v>
      </c>
      <c r="D19" s="5">
        <v>0</v>
      </c>
    </row>
    <row r="20" spans="2:4" x14ac:dyDescent="0.3">
      <c r="B20" s="4" t="s">
        <v>18</v>
      </c>
      <c r="C20" s="5">
        <v>593.14</v>
      </c>
      <c r="D20" s="5">
        <v>170.85</v>
      </c>
    </row>
    <row r="21" spans="2:4" x14ac:dyDescent="0.3">
      <c r="B21" s="4" t="s">
        <v>19</v>
      </c>
      <c r="C21" s="5">
        <v>908.28</v>
      </c>
      <c r="D21" s="5">
        <v>170.85</v>
      </c>
    </row>
    <row r="22" spans="2:4" x14ac:dyDescent="0.3">
      <c r="B22" s="4" t="s">
        <v>20</v>
      </c>
      <c r="C22" s="5">
        <v>950.81</v>
      </c>
      <c r="D22" s="5">
        <v>170.85</v>
      </c>
    </row>
    <row r="23" spans="2:4" x14ac:dyDescent="0.3">
      <c r="B23" s="4" t="s">
        <v>21</v>
      </c>
      <c r="C23" s="5">
        <v>275.19</v>
      </c>
      <c r="D23" s="5">
        <v>0</v>
      </c>
    </row>
    <row r="24" spans="2:4" x14ac:dyDescent="0.3">
      <c r="B24" s="4" t="s">
        <v>22</v>
      </c>
      <c r="C24" s="5">
        <v>387.28</v>
      </c>
      <c r="D24" s="5">
        <v>170.85</v>
      </c>
    </row>
    <row r="25" spans="2:4" x14ac:dyDescent="0.3">
      <c r="B25" s="4" t="s">
        <v>23</v>
      </c>
      <c r="C25" s="5">
        <v>993.82</v>
      </c>
      <c r="D25" s="5">
        <v>170.85</v>
      </c>
    </row>
    <row r="26" spans="2:4" x14ac:dyDescent="0.3">
      <c r="B26" s="4" t="s">
        <v>24</v>
      </c>
      <c r="C26" s="5">
        <v>148.76</v>
      </c>
      <c r="D26" s="5">
        <v>0</v>
      </c>
    </row>
    <row r="27" spans="2:4" x14ac:dyDescent="0.3">
      <c r="B27" s="4" t="s">
        <v>25</v>
      </c>
      <c r="C27" s="5">
        <v>316.55</v>
      </c>
      <c r="D27" s="5">
        <v>170.85</v>
      </c>
    </row>
    <row r="28" spans="2:4" x14ac:dyDescent="0.3">
      <c r="B28" s="4" t="s">
        <v>26</v>
      </c>
      <c r="C28" s="5">
        <v>313.73</v>
      </c>
      <c r="D28" s="5">
        <v>0</v>
      </c>
    </row>
    <row r="29" spans="2:4" x14ac:dyDescent="0.3">
      <c r="B29" s="4" t="s">
        <v>27</v>
      </c>
      <c r="C29" s="5">
        <v>543.32000000000005</v>
      </c>
      <c r="D29" s="5">
        <v>0</v>
      </c>
    </row>
    <row r="30" spans="2:4" x14ac:dyDescent="0.3">
      <c r="B30" s="4" t="s">
        <v>28</v>
      </c>
      <c r="C30" s="5">
        <v>579.98</v>
      </c>
      <c r="D30" s="5">
        <v>170.85</v>
      </c>
    </row>
    <row r="31" spans="2:4" x14ac:dyDescent="0.3">
      <c r="B31" s="4" t="s">
        <v>29</v>
      </c>
      <c r="C31" s="5">
        <v>945.41</v>
      </c>
      <c r="D31" s="5">
        <v>404.91</v>
      </c>
    </row>
    <row r="33" spans="2:4" x14ac:dyDescent="0.3">
      <c r="B33" s="33"/>
      <c r="C33" s="33"/>
      <c r="D33" s="33"/>
    </row>
    <row r="34" spans="2:4" x14ac:dyDescent="0.3">
      <c r="B34" s="33"/>
      <c r="C34" s="33"/>
      <c r="D34" s="33"/>
    </row>
    <row r="35" spans="2:4" x14ac:dyDescent="0.3">
      <c r="B35" s="33"/>
      <c r="C35" s="33"/>
      <c r="D35" s="33"/>
    </row>
  </sheetData>
  <sheetProtection algorithmName="SHA-512" hashValue="Jx/9S2Kmlai2Oaa57/k+ERd27oFgRySGaLqu0buAq40KZNAvKaOdfKpx1P8mxgywRrWw5yOtbY8UuYC4Nu7CQA==" objects="1" saltValue="1iqDUp8Cf8xW7xxQSAiSVg==" scenarios="1" sheet="1" spinCount="100000"/>
  <mergeCells count="1">
    <mergeCell ref="C4:E4"/>
  </mergeCells>
  <pageMargins bottom="0.78740157499999996" footer="0.3" header="0.3" left="0.7" right="0.7" top="0.78740157499999996"/>
  <pageSetup horizontalDpi="4294967294"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2</vt:i4>
      </vt:variant>
    </vt:vector>
  </HeadingPairs>
  <TitlesOfParts>
    <vt:vector baseType="lpstr" size="2">
      <vt:lpstr>kalkulačka</vt:lpstr>
      <vt:lpstr>výše jednotkových nákladů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2022-11-09T09:43:25Z</dcterms:created>
  <dcterms:modified xsi:type="dcterms:W3CDTF">2023-02-24T09:05:54Z</dcterms:modified>
</cp:coreProperties>
</file>