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activeTab="2" windowHeight="11310" windowWidth="18195" xWindow="480" yWindow="30"/>
  </bookViews>
  <sheets>
    <sheet name="INFO" r:id="rId1" sheetId="5"/>
    <sheet name="Otevřené výzvy" r:id="rId2" sheetId="1"/>
    <sheet name="Uzavřené výzvy" r:id="rId3" sheetId="4"/>
    <sheet name="List3" r:id="rId4" sheetId="3" state="hidden"/>
    <sheet name="List1" r:id="rId5" sheetId="6"/>
  </sheets>
  <calcPr calcId="145621"/>
</workbook>
</file>

<file path=xl/calcChain.xml><?xml version="1.0" encoding="utf-8"?>
<calcChain xmlns="http://schemas.openxmlformats.org/spreadsheetml/2006/main">
  <c i="1" l="1" r="L13"/>
  <c i="1" r="K13"/>
  <c i="1" r="J13"/>
  <c i="1" r="H13"/>
  <c i="1" l="1" r="K14"/>
  <c i="1" l="1" r="B12"/>
  <c i="1" r="B14" s="1"/>
  <c i="1" r="E8"/>
  <c i="1" r="E5"/>
  <c i="1" r="E7"/>
  <c i="1" r="E6"/>
  <c i="1" r="E4"/>
  <c i="1" r="E3"/>
  <c i="1" r="E2"/>
  <c i="1" r="B13" s="1"/>
</calcChain>
</file>

<file path=xl/sharedStrings.xml><?xml version="1.0" encoding="utf-8"?>
<sst xmlns="http://schemas.openxmlformats.org/spreadsheetml/2006/main" count="109" uniqueCount="82">
  <si>
    <t>Potřebnost (35)</t>
  </si>
  <si>
    <t>1 Vymezení problému a cílové skupiny (35)</t>
  </si>
  <si>
    <t>Účelnost (30)</t>
  </si>
  <si>
    <t>2 Cíle a konzistentnost (intervenční logika) projektu (25)</t>
  </si>
  <si>
    <t>3 Způsob ověření dosažení cíle projektu (5)</t>
  </si>
  <si>
    <t>Efektivnost a hospodárnost (20)</t>
  </si>
  <si>
    <t>4 Efektivita projektu, rozpočet (15)</t>
  </si>
  <si>
    <t>5 Adekvátnost monitorovacích indikátorů (5)</t>
  </si>
  <si>
    <t>Proveditelnost (15)</t>
  </si>
  <si>
    <t>6 Způsob zapojení cílové skupiny (5)</t>
  </si>
  <si>
    <t>7 Způsob realizace aktivit a jejich návaznost (10)</t>
  </si>
  <si>
    <t>8 Ověření administrativní, finanční a provozní kapacity žadatele (nebodované)</t>
  </si>
  <si>
    <t>Skupina kritérií
(max. počet bodů)</t>
  </si>
  <si>
    <t>Název kritéria
(max. počet bodů)</t>
  </si>
  <si>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</si>
  <si>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</si>
  <si>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</si>
  <si>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</si>
  <si>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</si>
  <si>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</si>
  <si>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</si>
  <si>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</si>
  <si>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</si>
  <si>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</si>
  <si>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</si>
  <si>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</si>
  <si>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</si>
  <si>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</si>
  <si>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</si>
  <si>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</si>
  <si>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</si>
  <si>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</si>
  <si>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</si>
  <si>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Bodový zisk</t>
  </si>
  <si>
    <t>Skupina kritérií</t>
  </si>
  <si>
    <t>Název kritéria</t>
  </si>
  <si>
    <t>Je vzhledem k délce a náročnosti projektu adekvátně nastaveno řízení projektu?</t>
  </si>
  <si>
    <t>Závěrečný komentář a návrh podmínek pro poskytnutí podpory</t>
  </si>
  <si>
    <t>Schváleno</t>
  </si>
  <si>
    <t>Schváleno s podmínkou realizace</t>
  </si>
  <si>
    <t>Neschváleno</t>
  </si>
  <si>
    <t>tabulka má listy pro otevřené a uzavřené výzvy (bez inovačních projektů)</t>
  </si>
  <si>
    <t>I</t>
  </si>
  <si>
    <t>A</t>
  </si>
  <si>
    <t>K</t>
  </si>
  <si>
    <t>V</t>
  </si>
  <si>
    <t>Výsledek kandidáta</t>
  </si>
  <si>
    <t>Soulad
s met.
OPZ</t>
  </si>
  <si>
    <t>vyplňují se pouze šedé buňky H-l pro otevřené výzvy (G-K pro uzavřené výzvy)</t>
  </si>
  <si>
    <t>šedé buňky ve sloupcích hodnocení D a F (D a E) + závěrečný komentář se zkopírují z hodnocení kandidáta</t>
  </si>
  <si>
    <t>výsledek v jednotlivých parametrech (metodika+I+A+K+V) se určí automaticky  (ale zobrazí se až po vyplnění všech dílčích bodů v příslušném sloupci)</t>
  </si>
  <si>
    <t>celkový výsledek kandidáta se určí automaticky  (ale zobrazí se až po vyplnění všech dílčích bodů ve sloupcích I+A+K+V)</t>
  </si>
  <si>
    <t>ČERVENĚ - Faměrová</t>
  </si>
  <si>
    <t>černě - kolínová</t>
  </si>
  <si>
    <t>1.1 Vymezení problému a cílové skupiny</t>
  </si>
  <si>
    <t>2.Účelnost</t>
  </si>
  <si>
    <t>1.Potřebnost</t>
  </si>
  <si>
    <t>2.1 Cíle a konzistentnost (intervenční logika) projektu</t>
  </si>
  <si>
    <t>2.2 Způsob ověření dosažení cíle projektu</t>
  </si>
  <si>
    <t>3.Efektivnost a hospodárnost</t>
  </si>
  <si>
    <t>3.1 Efektivita projektu, rozpočet</t>
  </si>
  <si>
    <t>4.1 Způsob zapojení cílové skupiny</t>
  </si>
  <si>
    <t>4.2 Způsob realizace aktivit a jejich návaznost</t>
  </si>
  <si>
    <t>4.3 Řízení projektu</t>
  </si>
  <si>
    <t>4.4Ověření administrativní, finanční a provozní kapacity žadatele</t>
  </si>
  <si>
    <t>4.Proveditelnost</t>
  </si>
  <si>
    <t>Tento projekt vychází z doporučení Evropské komise a z národních strategických dokumentů v dané oblasti a navazuje na obdobný projekt EURES I, který v tuto chvíli končí. Zdůvodnění potřebnosti je kvalitně zpracováno v předložené analýze, kde žadatel popsal výchozí situaci v oblasti služeb EURES, výsledky předchozího projektu a identifikoval konkrétní problémy, které chce projektem řešit. Projekt obsahuje aktivity, které přispějí k rozvoji fungování sítě EURES a z pohledu současné Evropy je přínosné, že EURES poradci budou připravováni i na zaměstnávání občanů ze zemí mimo EU. Cílové skupiny jsou náležitě kvantifikovány a jsou strukturovány dle jejich zapojení v jednotlivých krajích. Větší část cílové skupiny tvoří zaměstnanci žadatele (část z nich je přímo součástí realizačního týmu projektu), takže je známo složení této CS a žadatel zná jejich potřeby a problémy.Cílové skupině budou nabídnuty aktivity, které využije pro svoji podporu a je velký předpoklad, že tento způsob podpory bude mít velmi pozitivní efekt na účastníky projektu  pro jejich osobní růst a současně na zvýšení kvality a rozvoj služeb EURES.</t>
  </si>
  <si>
    <t>Z povahy žadatele a jeho role je zřejmé, že žadatel bude mít k dispozici potřebné údaje a statistiky pro vyhodnocení plánovaných výstupů. Pro ověření cíle projektu bude rovněž sloužit evaluace projektu, která bude vypracována nezávislým subjektem v rámci veřejné zakázky. Ale vzhledem k tomu, že v projektu nejsou cíle náležitě definovány, není možné říci, jaká kritéria ověření žadatel nastavil. Žadatel popsal pouze částečně, co by chtěl sledovat a vyhodnotit, (uvádí např. nárůst počtu umístěných osob na evropském pracovním trhu). Ale již není jasné, jak bude sledovat naplnění cíle rozvoj spolupráce mezi institucemi působícími v oblasti zaměstnanosti, jak ověří efektivitu plánované služby poradenství šitého na míru klientovi, anebo zda se zaměří na data o využití portálu a mobilních aplikací. Žadatel jednoznačně nenastavil kritéria, podle kterých bude možné identifikovat dosažení cíle.  Nicméně z popisu aktivit lze vyvodit, že podkladem pro posouzení rozdílu mezi dosaženým  stavem a výchozím budou konkrétní výstupy  aktivit.</t>
  </si>
  <si>
    <t xml:space="preserve">Cílová skupina je vhodně zvolena. Žadatel má na CS přirozenou dlouhodobou vazbu v rámci své standardní činnosti, a to jak na zaměstnance zapojené do projektu, tak na zaměstnavatele, sociální partnery, vzdělávací organizace a NNO, se kterými spolupracuje na zajišťování státní politiky zaměstnanosti. Zapojení CS do klíčových aktivit po celou dobu realizace projektu je dostatečně intenzivní a adekvátní. Zvolený způsob podpory a realizace aktivit odpovídá charakteru a potřebám cílové skupiny.  Kladně hodnotím snahu využit moderní komunikační kanály (sociální sítě nebo nové mobilní aplikace) jako nástroje, které využije CS. </t>
  </si>
  <si>
    <t xml:space="preserve">Úřadu práce ČR je organizační složkou státu zřízenou zákonem č. 73/2011 Sb., o Úřadu práce České republiky  a v rámci své působnosti zajišťuje především provádění státní politiky zaměstnanosti. Žadatel má dostatečnou jak odbornou, tak i finanční a administrativní kapacitu realizovat takto nastavený projekt. Žadatel disponuje potřebným odborným zázemím a bohatými zkušenosti v oblasti řízení projektů a poskytování služeb EURES.                                                          </t>
  </si>
  <si>
    <r>
      <t xml:space="preserve">Cíl projektu je definován velmi obecně. Žadatel spíše uvádí hlavní cíl samotné sítě EURES, nežli jasné nastavení cíle tohoto projektu. Dále chybí kvantifikace cílů a mnohdy se jedná o výčet činností místo cílů. </t>
    </r>
    <r>
      <rPr>
        <sz val="11"/>
        <color rgb="FF0070C0"/>
        <rFont val="Calibri"/>
        <family val="2"/>
        <charset val="238"/>
        <scheme val="minor"/>
      </rPr>
      <t>HK požaduje specifikovat dílčí cíle projektu a náležitě je kvantifikovat, aby bylo možné je posoudit a ověřit jejich naplněni</t>
    </r>
    <r>
      <rPr>
        <sz val="11"/>
        <rFont val="Calibri"/>
        <family val="2"/>
        <charset val="238"/>
        <scheme val="minor"/>
      </rPr>
      <t>. Klíčové aktivity jsou ve vztahu k cíli zvoleny adekvátně, jsou zaměřeny na podporu cílové skupiny a budou mít pozitivní dopad na rozvoj služeb EURES.</t>
    </r>
  </si>
  <si>
    <r>
      <rPr>
        <sz val="11"/>
        <rFont val="Calibri"/>
        <family val="2"/>
        <charset val="238"/>
        <scheme val="minor"/>
      </rPr>
      <t>Žadatel kvantifikoval relevantní indikátory a popsal způsob dosažení plánovaných hodnot. Nastavené hodnoty ale ne vždy korespondují s textem žádosti.Indikátor 60000 - žadatel do celkového počtu účastníků započítal pouze širší real. tým projektu, ale již nepočítá s dalšími účastníky projektu (např. účastníci z řad CS sociální partneři, ostatní prac. ÚP).</t>
    </r>
    <r>
      <rPr>
        <sz val="11"/>
        <color rgb="FFFF0000"/>
        <rFont val="Calibri"/>
        <family val="2"/>
        <charset val="238"/>
        <scheme val="minor"/>
      </rPr>
      <t xml:space="preserve"> </t>
    </r>
    <r>
      <rPr>
        <sz val="11"/>
        <color rgb="FF0070C0"/>
        <rFont val="Calibri"/>
        <family val="2"/>
        <charset val="238"/>
        <scheme val="minor"/>
      </rPr>
      <t>HK požaduje upravit popis a hodnotu indikátoru dle skutečného počtu účatníků projektu.</t>
    </r>
    <r>
      <rPr>
        <sz val="11"/>
        <color rgb="FFFF0000"/>
        <rFont val="Calibri"/>
        <family val="2"/>
        <charset val="238"/>
        <scheme val="minor"/>
      </rPr>
      <t xml:space="preserve">  </t>
    </r>
    <r>
      <rPr>
        <sz val="11"/>
        <rFont val="Calibri"/>
        <family val="2"/>
        <charset val="238"/>
        <scheme val="minor"/>
      </rPr>
      <t xml:space="preserve"> Indikátor 62600 - žadatel počítá s 80% úspěšností, ale cílová hodnota je zřejmě nastavena ve výši 100% </t>
    </r>
    <r>
      <rPr>
        <sz val="11"/>
        <color rgb="FFFF0000"/>
        <rFont val="Calibri"/>
        <family val="2"/>
        <charset val="238"/>
        <scheme val="minor"/>
      </rPr>
      <t>.</t>
    </r>
    <r>
      <rPr>
        <sz val="11"/>
        <color rgb="FF0070C0"/>
        <rFont val="Calibri"/>
        <family val="2"/>
        <charset val="238"/>
        <scheme val="minor"/>
      </rPr>
      <t xml:space="preserve"> HK požaduje snížit adekvátně hodnotu tohoto indikátoru, případně vysvětlit.  Dále HK požaduje vyjasnit, zda mají být skutečně započítáni soc. partneři, tj. zda se skutečně zúčastní plánovaného vzdělávání v rámci KA3.</t>
    </r>
    <r>
      <rPr>
        <sz val="11"/>
        <rFont val="Calibri"/>
        <family val="2"/>
        <charset val="238"/>
        <scheme val="minor"/>
      </rPr>
      <t xml:space="preserve"> Indikátor 80500 - u daných dokumentů není uvedeno, kde budou zveřejněny, popřípadě v jaké podobě (částečné zveřejnění vzhledem k citlivým informacím) a rozsahu. </t>
    </r>
    <r>
      <rPr>
        <sz val="11"/>
        <color rgb="FF0070C0"/>
        <rFont val="Calibri"/>
        <family val="2"/>
        <charset val="238"/>
        <scheme val="minor"/>
      </rPr>
      <t xml:space="preserve"> U indikátoru 80 500 HK požaduje  uvést jak bude zveřejňován.     HK požaduje  upravit hodnoty indikátorů i jejich popisy a současně uvést v soulad s ohledem na povinnost překročení Bagatelní podpory</t>
    </r>
  </si>
  <si>
    <r>
      <t xml:space="preserve">
</t>
    </r>
    <r>
      <rPr>
        <b/>
        <sz val="11"/>
        <rFont val="Calibri"/>
        <family val="2"/>
        <charset val="238"/>
        <scheme val="minor"/>
      </rPr>
      <t>Silné stránky projektu: 
- Potřebnost realizace projektu (kvalitně vypracovaná analýza)
- Zkušenosti žadatele s danou problematikou a řízením projektů
-Vhodně zvolené klíčové aktivity projektu zaměřené na podporu cílové skupiny a rozvoj systému služeb EURES,
- Využití soc. sítí a nových IT aplikací
- Nastavení vzdělávání CS
-Přirozená vazba žadatele na cílovou skupinu, v řadách svých zaměstnanců i partnerských institucí,
- Vhodně sestavený RT  
Slabé stránky:
- Obecně popsaná CS relevantní aktéři na trhu práce a jejich zaměstnanci
- Široce definovaný cíl projektu bez jasné kvantifikace
- Není dostatečně popsán způsob ověření dosažení cíle projektu 
- Nejasný popis účastníků KA3 (viz hodnotící kritérium 4.2), 
- Nejasně nastavené hodnoty u indikátorů.(viz hodnotící kritérium 3.2).
- Popis činností real. týmu - není zcela jasné, kdo bude provádět plánovaná terénní šetření v rámci KA1; chybí zdůvodnění nezbytnosti zapojení pozic na DPP a DPČ
- Nedostatečně popsán výstup KA č. 2 v souladu se zapojením CS (viz hodnotící kritérium 2.1)
- Nejasnosti v rozpočtu (viz hodnotící kritérium 3.1)
HK doporučuje projekt k podpoře s podmínkou zapracování výše uvedených připomínek.</t>
    </r>
  </si>
  <si>
    <t>Žádost splnila podmínky věcného hodnocení</t>
  </si>
  <si>
    <t>Datum</t>
  </si>
  <si>
    <t>Funkce</t>
  </si>
  <si>
    <t>člen HK</t>
  </si>
  <si>
    <t>Evropské služby zaměstnanosti ČR II, reg. CZ.03.1.54/0.0/0.0/15_011/0000054</t>
  </si>
  <si>
    <r>
      <rPr>
        <sz val="11"/>
        <rFont val="Calibri"/>
        <family val="2"/>
        <charset val="238"/>
        <scheme val="minor"/>
      </rPr>
      <t>Žadatel identifikoval rizika vycházející ze specifik tohoto projektu a uvedl odpovídající a reálná nápravná opatření. Pouze v případě druhého rizika žadatel zřejmě zaměnil popis rizika s eliminací. Nedostatkem je, že v řízení rizik chybí posouzení finančního rizika, rizika spojeného s realizačním týmem a rizika spojeného nejen s komunikací s EK, ale i se zpožděním potřebných výstupů od EK, na které mají navázat aktivity tohoto projektu</t>
    </r>
    <r>
      <rPr>
        <sz val="11"/>
        <color rgb="FFFF0000"/>
        <rFont val="Calibri"/>
        <family val="2"/>
        <charset val="238"/>
        <scheme val="minor"/>
      </rPr>
      <t xml:space="preserve">.  </t>
    </r>
    <r>
      <rPr>
        <sz val="11"/>
        <color rgb="FF0070C0"/>
        <rFont val="Calibri"/>
        <family val="2"/>
        <charset val="238"/>
        <scheme val="minor"/>
      </rPr>
      <t>HK požaduje doplnit závažnost a pravděpodobnost výskytu jednotlivých rizik a samotné doplnění rizik</t>
    </r>
    <r>
      <rPr>
        <sz val="11"/>
        <color rgb="FFFF0000"/>
        <rFont val="Calibri"/>
        <family val="2"/>
        <charset val="238"/>
        <scheme val="minor"/>
      </rPr>
      <t xml:space="preserve">. </t>
    </r>
    <r>
      <rPr>
        <sz val="11"/>
        <rFont val="Calibri"/>
        <family val="2"/>
        <charset val="238"/>
        <scheme val="minor"/>
      </rPr>
      <t>Realizační tým projektu je početný, což ale vychází z nastavení projektu, který má zajistit fungování služeb EURES jako takových v rámci celé ČR. Proto je pochopitelné zapojení jak odborných pozic ve velkém počtu, tak i zapojení administrativních pozic. Pracovní náplně většiny pozic jsou detailně popsány, takže je jasné, jakou úlohu jednotliví členové zastávají.  V případě pracovníků na DPČ a DPP se již žadatel popisem jejich pracovní náplně nezabýval, takže z žádosti není zřejmé, co konkrétně budou tyto prac. pozice vykonávat a zda jsou nezbytné pro realizaci projektu. Pouze v příloze Kalkulace rozpočtu žadatel okrajově uvádí možné příklady zaměření těchto pracovníků, jako např. specialista - evaluátor, přičemž ale bude evaluace nakoupena jako služba. HK požaduje vysvětltl nezbytnost zapojení těchto pracovních pozic( viz hodnotící kritérium 3.1)</t>
    </r>
    <r>
      <rPr>
        <sz val="11"/>
        <color rgb="FFFF0000"/>
        <rFont val="Calibri"/>
        <family val="2"/>
        <charset val="238"/>
        <scheme val="minor"/>
      </rPr>
      <t xml:space="preserve">.   </t>
    </r>
    <r>
      <rPr>
        <sz val="11"/>
        <rFont val="Calibri"/>
        <family val="2"/>
        <charset val="238"/>
        <scheme val="minor"/>
      </rPr>
      <t>Pozice Odborný garant GŘ ÚP ČR a MPSV mají uveden úvazek 0,0  zřejmě je myšleno, že nejsou hrazeny z prostředků projektu</t>
    </r>
    <r>
      <rPr>
        <sz val="11"/>
        <color rgb="FFFF0000"/>
        <rFont val="Calibri"/>
        <family val="2"/>
        <charset val="238"/>
        <scheme val="minor"/>
      </rPr>
      <t xml:space="preserve">. </t>
    </r>
    <r>
      <rPr>
        <sz val="11"/>
        <color rgb="FF0070C0"/>
        <rFont val="Calibri"/>
        <family val="2"/>
        <charset val="238"/>
        <scheme val="minor"/>
      </rPr>
      <t>Dle popisu činností se garanti podílejí na aktivitách  projektu,  a proto HK požaduje, abyv Příloze č.5 Popis realizačního týmu byla  doplněna výše úvazku</t>
    </r>
    <r>
      <rPr>
        <sz val="11"/>
        <rFont val="Calibri"/>
        <family val="2"/>
        <charset val="238"/>
        <scheme val="minor"/>
      </rPr>
      <t>. S takto sestaveným realizačním týmem a zkušenostmi žadatele s realizací obdobného projektu se nejeví  předkládaný projekt rizikovým.</t>
    </r>
  </si>
  <si>
    <t>3.2 Adekvátnost monitorovacích indikátorů</t>
  </si>
  <si>
    <r>
      <rPr>
        <sz val="11"/>
        <rFont val="Calibri"/>
        <family val="2"/>
        <charset val="238"/>
        <scheme val="minor"/>
      </rPr>
      <t>Obecně jsou položky rozpočtu v souladu s obsahem a rozsahem projektu, nicméně některé položky jsou mírně nadhodnoceny případně  neodpovídají  obvyklým cenám či mzdám. Způsob kalkulace položek a jejich vazba na KA je zdůvodněna v přílohách žádosti, přesto se v rozpočtu vyskytují nesrovnalosti a jednotlivě jsou některé položky nadfhodnoceny. U položky 1.3.2.2.02 Notebook, u které je obvyklá cena překročena, žadatel dokládá zdůvodnění.  U položky 1.1.3.1 je zaměněna jednotková cena za počet jednotek.</t>
    </r>
    <r>
      <rPr>
        <sz val="11"/>
        <color rgb="FF0070C0"/>
        <rFont val="Calibri"/>
        <family val="2"/>
        <charset val="238"/>
        <scheme val="minor"/>
      </rPr>
      <t xml:space="preserve"> HK požaduje upravit jednotkovou cenu a počet jednotek. </t>
    </r>
    <r>
      <rPr>
        <sz val="11"/>
        <rFont val="Calibri"/>
        <family val="2"/>
        <charset val="238"/>
        <scheme val="minor"/>
      </rPr>
      <t xml:space="preserve">Dále tato položka společně s položkou 1.1.2.1 není náležitě zdůvodněna, chybí popis prac. náplní a uvedení nezbytnosti těchto pozic pro projekt. </t>
    </r>
    <r>
      <rPr>
        <sz val="11"/>
        <color rgb="FF0070C0"/>
        <rFont val="Calibri"/>
        <family val="2"/>
        <charset val="238"/>
        <scheme val="minor"/>
      </rPr>
      <t xml:space="preserve">HK požaduje upřesnit náplně a zdůvodnění potřeby DPČ a DPP. </t>
    </r>
    <r>
      <rPr>
        <sz val="11"/>
        <rFont val="Calibri"/>
        <family val="2"/>
        <charset val="238"/>
        <scheme val="minor"/>
      </rPr>
      <t xml:space="preserve">Některé položky v osobních nákladech nejsou v souladu s doporučenými maximálními cenami( 1.1.1.07,1.1.1.09, 1.1.1.13). </t>
    </r>
    <r>
      <rPr>
        <sz val="11"/>
        <color rgb="FF0070C0"/>
        <rFont val="Calibri"/>
        <family val="2"/>
        <charset val="238"/>
        <scheme val="minor"/>
      </rPr>
      <t>HK požaduje, aby žadatel prověřil nastavení výše odměn realizačního týmu tak, aby byly v souladu s tabulkou doporučených mezd a platů pro Operační program zaměstnanost. V případě, že odměny překračují povolené limity , HK požaduje jejich úpravu na doporučené maximální ceny včetně jejich úpravy v případě částečných úvazků.</t>
    </r>
    <r>
      <rPr>
        <sz val="11"/>
        <rFont val="Calibri"/>
        <family val="2"/>
        <charset val="238"/>
        <scheme val="minor"/>
      </rPr>
      <t xml:space="preserve"> V rozpočtu není dodrženo pravidlo, že počet kusů zařízení pro real. tým má odpovídat součtu úvazků v real. týmu (žadatel požaduje vybavení a zařízení pro 49 členů real. týmu, ale ve skutečnosti celková výše úvazků činí 48  (jedná se zejména o položky kap. 1.3.2) .</t>
    </r>
    <r>
      <rPr>
        <sz val="11"/>
        <color rgb="FF0070C0"/>
        <rFont val="Calibri"/>
        <family val="2"/>
        <charset val="238"/>
        <scheme val="minor"/>
      </rPr>
      <t xml:space="preserve">HK požaduje snížit a krátit rozpočet ve vazbě na výši úvazků. Snížené finanční prostředky HK požaduje přesunout do aktivit pro cílovou skupinu. </t>
    </r>
    <r>
      <rPr>
        <sz val="11"/>
        <rFont val="Calibri"/>
        <family val="2"/>
        <charset val="238"/>
        <scheme val="minor"/>
      </rPr>
      <t>I přes zdůvodnění nákladů u položek 1.3.2.2.33 a 1.3.2.2.34 testovací mobilní telefony a tablety není zřejmé, proč není dané testování součástí plánovaného nákupu vývoje aplikace.</t>
    </r>
    <r>
      <rPr>
        <sz val="11"/>
        <color rgb="FF0070C0"/>
        <rFont val="Calibri"/>
        <family val="2"/>
        <charset val="238"/>
        <scheme val="minor"/>
      </rPr>
      <t xml:space="preserve"> HK požaduje vysvětlení nákupu techniky v rámci položek 1.3.2.2.3.3 a 1.3.2.2.3.4 ve vztahu k testování, když tyto aplikace budou zajištěny formou nákupu služeb. Proč není testování součástí zakázky na nákup vývoje aplikace.</t>
    </r>
    <r>
      <rPr>
        <sz val="11"/>
        <rFont val="Calibri"/>
        <family val="2"/>
        <charset val="238"/>
        <scheme val="minor"/>
      </rPr>
      <t xml:space="preserve">Dále položky - finanční prostředky na vizitky (1.5.1. a 1.5.6) nejsou vysvětleny. Tyto náklady se liší,ale jsou určeny pro realizační tým (49 osob). HK požaduje vysvětlit a zdůvodnit rozdíl nákladů a rozdělit je do dvou položek. U položky 1.5.3 není jasné jaké náklady jsou požadovány na interní školení na evropské úrovni (Advanced training, Initial training, školení Eures na evr. úrovni, workshop pro liniové manažery, EOJD), neboť tato školení bude hradit Evropská komise a z projektu mají být hrazeny pouze náklady na místní dopravu a stravování účastníků, což by mělo být zřejmě součástí kap. 1.7 rozpočtu. </t>
    </r>
    <r>
      <rPr>
        <sz val="11"/>
        <color rgb="FF0070C0"/>
        <rFont val="Calibri"/>
        <family val="2"/>
        <charset val="238"/>
        <scheme val="minor"/>
      </rPr>
      <t>HK požaduje vysvětlit jaké náklady jsou hrazeny z rozpočtu projektu, upřesnit  o jaký typ konference se jedná a specifikovat počet účastníků v rámci EURES a případně po převést tyto náklady do kapitoly 1.7 rozpočtu</t>
    </r>
    <r>
      <rPr>
        <sz val="11"/>
        <rFont val="Calibri"/>
        <family val="2"/>
        <charset val="238"/>
        <scheme val="minor"/>
      </rPr>
      <t>.Položka 1.5.6 je sice v příloze žádosti detailně rozložena na jednotlivé náklady, nicméně chybí zdůvodnění využití některých z propagačních předmětů.</t>
    </r>
    <r>
      <rPr>
        <sz val="11"/>
        <color rgb="FF0070C0"/>
        <rFont val="Calibri"/>
        <family val="2"/>
        <charset val="238"/>
        <scheme val="minor"/>
      </rPr>
      <t xml:space="preserve"> HK požaduje vyškrtnout finanční prostředky na cestovní kufry (60 500Kč), na jednorázové reklamní fotoaparáty (13 915Kč), na manžetové knoflíčky (12 039Kč)  jako méně efektivní formu publicity a doporučuje převést tyto finanční prostředky na jiné  předměty v rámci propagace. HK požaduje vysvětlit o jaké dresy se v rámci propagačních předmětů jedná. </t>
    </r>
    <r>
      <rPr>
        <sz val="11"/>
        <rFont val="Calibri"/>
        <family val="2"/>
        <charset val="238"/>
        <scheme val="minor"/>
      </rPr>
      <t>Položky 1.5.8 a 1.5.9  obsahují náklady na občerstvení při pracovních setkáních realizačního týmu. U položky 1.5.10 není náležitě popsán způsob kalkulace nákladů, není zřejmé, pro kolik účastníků jsou konference plánovány, pro jaké cílové skupiny, jakého budou rozsahu apod. Položka 1.5.11 není náležitě zdůvodněna, není zřejmé, čím se liší od položky 1.5.08, u které jsou rovněž požadovány náklady na catering pro cílovou skupinu.</t>
    </r>
    <r>
      <rPr>
        <sz val="11"/>
        <color rgb="FF0070C0"/>
        <rFont val="Calibri"/>
        <family val="2"/>
        <charset val="238"/>
        <scheme val="minor"/>
      </rPr>
      <t xml:space="preserve"> HK požaduje vysvětlit proč je občerstvení uvedeno ve třech položkách a vysvětlit kalkulaci nákladů na konference (1.5.10), o jaký typ konference se jedná , proč jsou za 500000,-. V případě, že nebude náležitě vysvětleno bude kráceno. Úspora bude převedena na aktivity pro cílovou skupinu.                                                                         </t>
    </r>
    <r>
      <rPr>
        <b/>
        <sz val="11"/>
        <color rgb="FF0070C0"/>
        <rFont val="Calibri"/>
        <family val="2"/>
        <charset val="238"/>
        <scheme val="minor"/>
      </rPr>
      <t xml:space="preserve">                            </t>
    </r>
    <r>
      <rPr>
        <b/>
        <sz val="11"/>
        <color rgb="FFFF0000"/>
        <rFont val="Calibri"/>
        <family val="2"/>
        <charset val="238"/>
        <scheme val="minor"/>
      </rPr>
      <t xml:space="preserve">                                      </t>
    </r>
    <r>
      <rPr>
        <b/>
        <sz val="11"/>
        <rFont val="Calibri"/>
        <family val="2"/>
        <charset val="238"/>
        <scheme val="minor"/>
      </rPr>
      <t xml:space="preserve"> </t>
    </r>
  </si>
  <si>
    <r>
      <rPr>
        <sz val="11"/>
        <rFont val="Calibri"/>
        <family val="2"/>
        <charset val="238"/>
        <scheme val="minor"/>
      </rPr>
      <t>Klíčové aktivity projektu tvoří logicky provázaný celek, jsou náležitě strukturovány a detailně popsány v příloze žádosti. Je zřejmé, kdo bude dané činnosti realizovat, za jaké finanční prostředky, v jakém čase a s jakými výstupy. Přesto se v popisu způsobu realizace objevují následující nedostatky. KA1 - Proběhne terénní šetření, které má zajistit terénní pracovník, ale v real. týmu taková pozice není uvedena, a ani v prac. náplní členů RT není tato činnost popsána</t>
    </r>
    <r>
      <rPr>
        <sz val="11"/>
        <color rgb="FF0070C0"/>
        <rFont val="Calibri"/>
        <family val="2"/>
        <charset val="238"/>
        <scheme val="minor"/>
      </rPr>
      <t xml:space="preserve">. HK požaduje upravení popisů pracovních náplní. HK  požaduje vysvětlit, která pracovní pozice v realzačním týmu je terénní pracovník.      </t>
    </r>
    <r>
      <rPr>
        <sz val="11"/>
        <rFont val="Calibri"/>
        <family val="2"/>
        <charset val="238"/>
        <scheme val="minor"/>
      </rPr>
      <t>KA2 - Dojde k rozvíjení spolupráce se soc. partnery. V rámci kvantifikace výstupu, CS zapojené do aktivity, je však uveden pouze realizační tým projektu.</t>
    </r>
    <r>
      <rPr>
        <sz val="11"/>
        <color rgb="FF0070C0"/>
        <rFont val="Calibri"/>
        <family val="2"/>
        <charset val="238"/>
        <scheme val="minor"/>
      </rPr>
      <t xml:space="preserve"> HK požaduje specifikovat zapojenou CS a její kvantifikaci v souladu s popisem KA. </t>
    </r>
    <r>
      <rPr>
        <sz val="11"/>
        <rFont val="Calibri"/>
        <family val="2"/>
        <charset val="238"/>
        <scheme val="minor"/>
      </rPr>
      <t xml:space="preserve">KA3 - V rámci školení mají být mimo jiné podpořeni i zástupci sociálních partnerů, ale u popisu jednotlivých školících akcí tito účastníci již nejsou vyjmenováni. </t>
    </r>
    <r>
      <rPr>
        <sz val="11"/>
        <color rgb="FF0070C0"/>
        <rFont val="Calibri"/>
        <family val="2"/>
        <charset val="238"/>
        <scheme val="minor"/>
      </rPr>
      <t xml:space="preserve">HK požaduje, aby žadatel vyjasnil tuto skutečnost, a popřípadě upravil výstupy této KA a v návaznosti i hodnotu odpovídajícího indikátoru.                                                                                                             </t>
    </r>
    <r>
      <rPr>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</si>
</sst>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sz val="11"/>
      <color rgb="FF0070C0"/>
      <name val="Calibri"/>
      <family val="2"/>
      <charset val="238"/>
      <scheme val="minor"/>
    </font>
    <font>
      <b/>
      <sz val="11"/>
      <color rgb="FF0070C0"/>
      <name val="Calibri"/>
      <family val="2"/>
      <charset val="238"/>
      <scheme val="minor"/>
    </font>
    <font>
      <b/>
      <sz val="11"/>
      <color rgb="FFFF0000"/>
      <name val="Calibri"/>
      <family val="2"/>
      <charset val="238"/>
      <scheme val="minor"/>
    </font>
    <font>
      <b/>
      <sz val="11"/>
      <color theme="1"/>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borderId="0" fillId="0" fontId="0" numFmtId="0"/>
  </cellStyleXfs>
  <cellXfs count="54">
    <xf borderId="0" fillId="0" fontId="0" numFmtId="0" xfId="0"/>
    <xf applyAlignment="1" applyBorder="1" applyFill="1" borderId="1" fillId="2" fontId="0" numFmtId="0" xfId="0">
      <alignment wrapText="1"/>
    </xf>
    <xf applyAlignment="1" applyBorder="1" borderId="1" fillId="0" fontId="0" numFmtId="0" xfId="0">
      <alignment vertical="center"/>
    </xf>
    <xf applyAlignment="1" applyBorder="1" applyNumberFormat="1" borderId="1" fillId="0" fontId="0" numFmtId="0" xfId="0">
      <alignment vertical="top" wrapText="1"/>
    </xf>
    <xf applyBorder="1" applyFill="1" borderId="1" fillId="3" fontId="0" numFmtId="0" xfId="0"/>
    <xf applyAlignment="1" applyBorder="1" applyFill="1" borderId="1" fillId="3" fontId="0" numFmtId="0" xfId="0">
      <alignment wrapText="1"/>
    </xf>
    <xf applyAlignment="1" applyBorder="1" borderId="1" fillId="0" fontId="0" numFmtId="0" xfId="0">
      <alignment vertical="center" wrapText="1"/>
    </xf>
    <xf applyAlignment="1" applyBorder="1" borderId="1" fillId="0" fontId="0" numFmtId="0" xfId="0">
      <alignment wrapText="1"/>
    </xf>
    <xf applyBorder="1" borderId="1" fillId="0" fontId="0" numFmtId="0" xfId="0"/>
    <xf applyAlignment="1" applyBorder="1" applyFill="1" borderId="1" fillId="4" fontId="0" numFmtId="0" xfId="0">
      <alignment wrapText="1"/>
    </xf>
    <xf applyBorder="1" applyFill="1" borderId="1" fillId="4" fontId="0" numFmtId="0" xfId="0"/>
    <xf applyAlignment="1" borderId="0" fillId="0" fontId="0" numFmtId="0" xfId="0">
      <alignment vertical="center"/>
    </xf>
    <xf applyAlignment="1" applyFill="1" borderId="0" fillId="5" fontId="0" numFmtId="0" xfId="0">
      <alignment vertical="center"/>
    </xf>
    <xf applyFill="1" borderId="0" fillId="5" fontId="0" numFmtId="0" xfId="0"/>
    <xf applyAlignment="1" applyBorder="1" applyFill="1" borderId="0" fillId="0" fontId="0" numFmtId="0" xfId="0">
      <alignment wrapText="1"/>
    </xf>
    <xf applyBorder="1" applyFill="1" borderId="0" fillId="0" fontId="0" numFmtId="0" xfId="0"/>
    <xf applyAlignment="1" applyBorder="1" applyFill="1" borderId="0" fillId="0" fontId="0" numFmtId="0" xfId="0">
      <alignment horizontal="left" vertical="top"/>
    </xf>
    <xf applyFill="1" borderId="0" fillId="0" fontId="0" numFmtId="0" xfId="0"/>
    <xf applyBorder="1" applyFill="1" borderId="2" fillId="0" fontId="0" numFmtId="0" xfId="0"/>
    <xf applyAlignment="1" applyBorder="1" applyFill="1" applyNumberFormat="1" borderId="1" fillId="4" fontId="0" numFmtId="49" xfId="0">
      <alignment wrapText="1"/>
    </xf>
    <xf applyAlignment="1" applyBorder="1" applyNumberFormat="1" borderId="1" fillId="0" fontId="0" numFmtId="164" xfId="0">
      <alignment horizontal="center" vertical="center"/>
    </xf>
    <xf applyAlignment="1" applyBorder="1" applyNumberFormat="1" borderId="1" fillId="0" fontId="0" numFmtId="1" xfId="0">
      <alignment horizontal="center" vertical="center"/>
    </xf>
    <xf applyAlignment="1" applyBorder="1" applyFill="1" borderId="1" fillId="4" fontId="0" numFmtId="0" xfId="0">
      <alignment horizontal="center" vertical="center"/>
    </xf>
    <xf applyAlignment="1" applyBorder="1" applyFill="1" borderId="1" fillId="6" fontId="0" numFmtId="0" xfId="0">
      <alignment horizontal="center" vertical="center"/>
    </xf>
    <xf applyAlignment="1" applyBorder="1" borderId="1" fillId="0" fontId="0" numFmtId="0" xfId="0">
      <alignment horizontal="center" vertical="center"/>
    </xf>
    <xf applyAlignment="1" applyFill="1" borderId="0" fillId="0" fontId="0" numFmtId="0" xfId="0">
      <alignment vertical="center"/>
    </xf>
    <xf applyAlignment="1" applyBorder="1" applyFill="1" applyFont="1" borderId="1" fillId="3" fontId="1" numFmtId="0" xfId="0">
      <alignment wrapText="1"/>
    </xf>
    <xf applyFont="1" borderId="0" fillId="0" fontId="1" numFmtId="0" xfId="0"/>
    <xf applyAlignment="1" applyBorder="1" applyFill="1" applyFont="1" borderId="1" fillId="3" fontId="5" numFmtId="0" xfId="0">
      <alignment wrapText="1"/>
    </xf>
    <xf applyAlignment="1" applyBorder="1" applyFill="1" applyFont="1" borderId="1" fillId="3" fontId="2" numFmtId="0" xfId="0">
      <alignment wrapText="1"/>
    </xf>
    <xf applyBorder="1" borderId="4" fillId="0" fontId="0" numFmtId="0" xfId="0"/>
    <xf applyBorder="1" applyNumberFormat="1" borderId="1" fillId="0" fontId="0" numFmtId="14" xfId="0"/>
    <xf applyBorder="1" borderId="6" fillId="0" fontId="0" numFmtId="0" xfId="0"/>
    <xf applyBorder="1" borderId="7" fillId="0" fontId="0" numFmtId="0" xfId="0"/>
    <xf applyBorder="1" borderId="8" fillId="0" fontId="0" numFmtId="0" xfId="0"/>
    <xf applyBorder="1" borderId="9" fillId="0" fontId="0" numFmtId="0" xfId="0"/>
    <xf applyFont="1" borderId="0" fillId="0" fontId="6" numFmtId="0" xfId="0"/>
    <xf applyBorder="1" applyFont="1" borderId="9" fillId="0" fontId="6" numFmtId="0" xfId="0"/>
    <xf applyAlignment="1" applyFont="1" borderId="0" fillId="0" fontId="6" numFmtId="0" xfId="0">
      <alignment wrapText="1"/>
    </xf>
    <xf applyAlignment="1" applyBorder="1" applyNumberFormat="1" borderId="3" fillId="0" fontId="0" numFmtId="49" xfId="0">
      <alignment horizontal="center" vertical="center" wrapText="1"/>
    </xf>
    <xf applyAlignment="1" applyBorder="1" applyNumberFormat="1" borderId="4" fillId="0" fontId="0" numFmtId="49" xfId="0">
      <alignment horizontal="center" vertical="center" wrapText="1"/>
    </xf>
    <xf applyAlignment="1" applyBorder="1" applyNumberFormat="1" borderId="5" fillId="0" fontId="0" numFmtId="49" xfId="0">
      <alignment horizontal="center" vertical="center" wrapText="1"/>
    </xf>
    <xf applyAlignment="1" applyBorder="1" borderId="3" fillId="0" fontId="0" numFmtId="0" xfId="0">
      <alignment horizontal="center" vertical="center"/>
    </xf>
    <xf applyAlignment="1" applyBorder="1" borderId="5" fillId="0" fontId="0" numFmtId="0" xfId="0">
      <alignment horizontal="center" vertical="center"/>
    </xf>
    <xf applyAlignment="1" applyBorder="1" borderId="4" fillId="0" fontId="0" numFmtId="0" xfId="0">
      <alignment horizontal="center" vertical="center"/>
    </xf>
    <xf applyAlignment="1" applyBorder="1" borderId="1" fillId="0" fontId="0" numFmtId="0" xfId="0">
      <alignment horizontal="left" vertical="center"/>
    </xf>
    <xf applyAlignment="1" applyBorder="1" borderId="1" fillId="0" fontId="0" numFmtId="0" xfId="0">
      <alignment horizontal="left" vertical="center" wrapText="1"/>
    </xf>
    <xf applyAlignment="1" applyBorder="1" applyFill="1" borderId="1" fillId="3" fontId="0" numFmtId="0" xfId="0">
      <alignment horizontal="left" vertical="top"/>
    </xf>
    <xf applyAlignment="1" applyBorder="1" applyFill="1" borderId="1" fillId="4" fontId="0" numFmtId="0" xfId="0">
      <alignment horizontal="left" vertical="top"/>
    </xf>
    <xf applyAlignment="1" applyBorder="1" applyNumberFormat="1" borderId="0" fillId="0" fontId="0" numFmtId="49" xfId="0">
      <alignment horizontal="center" vertical="center" wrapText="1"/>
    </xf>
    <xf applyAlignment="1" applyBorder="1" borderId="0" fillId="0" fontId="0" numFmtId="0" xfId="0">
      <alignment horizontal="center" vertical="center"/>
    </xf>
    <xf applyAlignment="1" applyBorder="1" applyFill="1" applyFont="1" borderId="3" fillId="3" fontId="5" numFmtId="0" xfId="0">
      <alignment horizontal="left" vertical="top" wrapText="1"/>
    </xf>
    <xf applyAlignment="1" applyBorder="1" applyFill="1" applyFont="1" borderId="4" fillId="3" fontId="6" numFmtId="0" xfId="0">
      <alignment horizontal="left" vertical="top" wrapText="1"/>
    </xf>
    <xf applyAlignment="1" applyBorder="1" applyFill="1" applyFont="1" borderId="5" fillId="3" fontId="6" numFmtId="0" xfId="0">
      <alignment horizontal="left" vertical="top"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theme/theme1.xml" Type="http://schemas.openxmlformats.org/officeDocument/2006/relationships/theme"/>
<Relationship Id="rId7" Target="styles.xml" Type="http://schemas.openxmlformats.org/officeDocument/2006/relationships/styles"/>
<Relationship Id="rId8" Target="sharedStrings.xml" Type="http://schemas.openxmlformats.org/officeDocument/2006/relationships/sharedStrings"/>
<Relationship Id="rId9"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11"/>
  <sheetViews>
    <sheetView workbookViewId="0">
      <selection activeCell="B13" sqref="B13"/>
    </sheetView>
  </sheetViews>
  <sheetFormatPr defaultRowHeight="15" x14ac:dyDescent="0.25"/>
  <sheetData>
    <row r="1" spans="1:11" x14ac:dyDescent="0.25">
      <c r="A1" s="11"/>
    </row>
    <row r="2" spans="1:11" x14ac:dyDescent="0.25">
      <c r="A2" s="11" t="s">
        <v>41</v>
      </c>
    </row>
    <row r="3" spans="1:11" x14ac:dyDescent="0.25">
      <c r="A3" s="11"/>
    </row>
    <row r="4" spans="1:11" x14ac:dyDescent="0.25">
      <c r="A4" s="12" t="s">
        <v>49</v>
      </c>
      <c r="B4" s="13"/>
      <c r="C4" s="13"/>
      <c r="D4" s="13"/>
      <c r="E4" s="13"/>
      <c r="F4" s="13"/>
      <c r="G4" s="13"/>
      <c r="H4" s="13"/>
      <c r="I4" s="13"/>
      <c r="J4" s="13"/>
      <c r="K4" s="13"/>
    </row>
    <row r="5" spans="1:11" x14ac:dyDescent="0.25">
      <c r="A5" s="25"/>
      <c r="B5" s="17"/>
      <c r="C5" s="17"/>
      <c r="D5" s="17"/>
      <c r="E5" s="17"/>
      <c r="F5" s="17"/>
      <c r="G5" s="17"/>
      <c r="H5" s="17"/>
      <c r="I5" s="17"/>
      <c r="J5" s="17"/>
      <c r="K5" s="17"/>
    </row>
    <row r="6" spans="1:11" x14ac:dyDescent="0.25">
      <c r="A6" s="12" t="s">
        <v>48</v>
      </c>
      <c r="B6" s="13"/>
      <c r="C6" s="13"/>
      <c r="D6" s="13"/>
      <c r="E6" s="13"/>
      <c r="F6" s="13"/>
      <c r="G6" s="13"/>
      <c r="H6" s="13"/>
    </row>
    <row r="7" spans="1:11" x14ac:dyDescent="0.25">
      <c r="A7" s="11"/>
    </row>
    <row r="8" spans="1:11" x14ac:dyDescent="0.25">
      <c r="A8" s="11" t="s">
        <v>50</v>
      </c>
    </row>
    <row r="9" spans="1:11" x14ac:dyDescent="0.25">
      <c r="A9" s="11"/>
    </row>
    <row r="10" spans="1:11" x14ac:dyDescent="0.25">
      <c r="A10" s="11" t="s">
        <v>51</v>
      </c>
    </row>
    <row r="11" spans="1:11" x14ac:dyDescent="0.25">
      <c r="A11" s="11"/>
    </row>
  </sheetData>
  <pageMargins bottom="0.78740157499999996" footer="0.3" header="0.3" left="0.7" right="0.7" top="0.78740157499999996"/>
  <pageSetup horizontalDpi="4294967294" orientation="portrait" paperSize="9" r:id="rId1" verticalDpi="0"/>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L14"/>
  <sheetViews>
    <sheetView topLeftCell="C1" workbookViewId="0" zoomScale="80" zoomScaleNormal="80">
      <selection activeCell="F18" sqref="F18"/>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hidden="true" width="10.85546875" collapsed="false"/>
    <col min="6" max="6" customWidth="true" width="168.85546875" collapsed="false"/>
    <col min="7" max="7" customWidth="true" style="17" width="10.28515625" collapsed="false"/>
  </cols>
  <sheetData>
    <row ht="45" r="1" spans="1:12" x14ac:dyDescent="0.25">
      <c r="A1" s="9" t="s">
        <v>12</v>
      </c>
      <c r="B1" s="9" t="s">
        <v>13</v>
      </c>
      <c r="C1" s="10" t="s">
        <v>14</v>
      </c>
      <c r="D1" s="10" t="s">
        <v>18</v>
      </c>
      <c r="E1" s="10"/>
      <c r="F1" s="10" t="s">
        <v>30</v>
      </c>
      <c r="G1" s="18"/>
      <c r="H1" s="19" t="s">
        <v>47</v>
      </c>
      <c r="I1" s="22" t="s">
        <v>42</v>
      </c>
      <c r="J1" s="22" t="s">
        <v>43</v>
      </c>
      <c r="K1" s="22" t="s">
        <v>44</v>
      </c>
      <c r="L1" s="22" t="s">
        <v>45</v>
      </c>
    </row>
    <row customHeight="1" ht="46.5" r="2" spans="1:12" x14ac:dyDescent="0.25">
      <c r="A2" s="2" t="s">
        <v>0</v>
      </c>
      <c r="B2" s="2" t="s">
        <v>1</v>
      </c>
      <c r="C2" s="3" t="s">
        <v>15</v>
      </c>
      <c r="D2" s="4"/>
      <c r="E2" s="4" t="b">
        <f>IF(D2="Velmi dobré",35,IF(D2="Dobré",26.25,IF(D2="Dostatečné",17.5,IF(D2="Nedostatečné",8.75))))</f>
        <v>0</v>
      </c>
      <c r="F2" s="5"/>
      <c r="G2" s="14"/>
      <c r="H2" s="23"/>
      <c r="I2" s="23"/>
      <c r="J2" s="23"/>
      <c r="K2" s="23"/>
      <c r="L2" s="23"/>
    </row>
    <row ht="30" r="3" spans="1:12" x14ac:dyDescent="0.25">
      <c r="A3" s="45" t="s">
        <v>2</v>
      </c>
      <c r="B3" s="6" t="s">
        <v>3</v>
      </c>
      <c r="C3" s="7" t="s">
        <v>16</v>
      </c>
      <c r="D3" s="4"/>
      <c r="E3" s="4" t="b">
        <f>IF(D3="Velmi dobré",25,IF(D3="Dobré",18.75,IF(D3="Dostatečné",12.5,IF(D3="Nedostatečné",6.25))))</f>
        <v>0</v>
      </c>
      <c r="F3" s="4"/>
      <c r="G3" s="15"/>
      <c r="H3" s="23"/>
      <c r="I3" s="23"/>
      <c r="J3" s="23"/>
      <c r="K3" s="23"/>
      <c r="L3" s="23"/>
    </row>
    <row ht="30" r="4" spans="1:12" x14ac:dyDescent="0.25">
      <c r="A4" s="45"/>
      <c r="B4" s="2" t="s">
        <v>4</v>
      </c>
      <c r="C4" s="7" t="s">
        <v>17</v>
      </c>
      <c r="D4" s="4"/>
      <c r="E4" s="4" t="b">
        <f>IF(D4="Velmi dobré",5,IF(D4="Dobré",3.75,IF(D4="Dostatečné",2.5,IF(D4="Nedostatečné",1.25))))</f>
        <v>0</v>
      </c>
      <c r="F4" s="4"/>
      <c r="G4" s="15"/>
      <c r="H4" s="23"/>
      <c r="I4" s="23"/>
      <c r="J4" s="23"/>
      <c r="K4" s="23"/>
      <c r="L4" s="23"/>
    </row>
    <row ht="30" r="5" spans="1:12" x14ac:dyDescent="0.25">
      <c r="A5" s="46" t="s">
        <v>5</v>
      </c>
      <c r="B5" s="2" t="s">
        <v>6</v>
      </c>
      <c r="C5" s="7" t="s">
        <v>21</v>
      </c>
      <c r="D5" s="4"/>
      <c r="E5" s="4" t="b">
        <f>IF(D5="Velmi dobré",15,IF(D5="Dobré",11.25,IF(D5="Dostatečné",7.5,IF(D5="Nedostatečné",3.75))))</f>
        <v>0</v>
      </c>
      <c r="F5" s="4"/>
      <c r="G5" s="15"/>
      <c r="H5" s="23"/>
      <c r="I5" s="23"/>
      <c r="J5" s="23"/>
      <c r="K5" s="23"/>
      <c r="L5" s="23"/>
    </row>
    <row customHeight="1" ht="29.25" r="6" spans="1:12" x14ac:dyDescent="0.25">
      <c r="A6" s="46"/>
      <c r="B6" s="2" t="s">
        <v>7</v>
      </c>
      <c r="C6" s="7" t="s">
        <v>22</v>
      </c>
      <c r="D6" s="4"/>
      <c r="E6" s="4" t="b">
        <f>IF(D6="Velmi dobré",5,IF(D6="Dobré",3.75,IF(D6="Dostatečné",2.5,IF(D6="Nedostatečné",1.25))))</f>
        <v>0</v>
      </c>
      <c r="F6" s="4"/>
      <c r="G6" s="15"/>
      <c r="H6" s="23"/>
      <c r="I6" s="23"/>
      <c r="J6" s="23"/>
      <c r="K6" s="23"/>
      <c r="L6" s="23"/>
    </row>
    <row customHeight="1" ht="29.25" r="7" spans="1:12" x14ac:dyDescent="0.25">
      <c r="A7" s="45" t="s">
        <v>8</v>
      </c>
      <c r="B7" s="2" t="s">
        <v>9</v>
      </c>
      <c r="C7" s="7" t="s">
        <v>23</v>
      </c>
      <c r="D7" s="4"/>
      <c r="E7" s="4" t="b">
        <f>IF(D7="Velmi dobré",5,IF(D7="Dobré",3.75,IF(D7="Dostatečné",2.5,IF(D7="Nedostatečné",1.25))))</f>
        <v>0</v>
      </c>
      <c r="F7" s="4"/>
      <c r="G7" s="15"/>
      <c r="H7" s="23"/>
      <c r="I7" s="23"/>
      <c r="J7" s="23"/>
      <c r="K7" s="23"/>
      <c r="L7" s="23"/>
    </row>
    <row ht="30" r="8" spans="1:12" x14ac:dyDescent="0.25">
      <c r="A8" s="45"/>
      <c r="B8" s="6" t="s">
        <v>10</v>
      </c>
      <c r="C8" s="7" t="s">
        <v>24</v>
      </c>
      <c r="D8" s="4"/>
      <c r="E8" s="4" t="str">
        <f>IF(D8="Velmi dobré",10,IF(D8="Dobré",7.5,IF(D8="Dostatečné",5,IF(D8="Nedostatečné",2.5,"nezadáno"))))</f>
        <v>nezadáno</v>
      </c>
      <c r="F8" s="4"/>
      <c r="G8" s="15"/>
      <c r="H8" s="23"/>
      <c r="I8" s="23"/>
      <c r="J8" s="23"/>
      <c r="K8" s="23"/>
      <c r="L8" s="23"/>
    </row>
    <row ht="45" r="9" spans="1:12" x14ac:dyDescent="0.25">
      <c r="A9" s="45"/>
      <c r="B9" s="6" t="s">
        <v>11</v>
      </c>
      <c r="C9" s="7" t="s">
        <v>25</v>
      </c>
      <c r="D9" s="4"/>
      <c r="E9" s="4"/>
      <c r="F9" s="4"/>
      <c r="G9" s="15"/>
      <c r="H9" s="23"/>
      <c r="I9" s="23"/>
      <c r="J9" s="23"/>
      <c r="K9" s="23"/>
      <c r="L9" s="23"/>
    </row>
    <row r="10" spans="1:12" x14ac:dyDescent="0.25">
      <c r="A10" s="48" t="s">
        <v>37</v>
      </c>
      <c r="B10" s="48"/>
      <c r="C10" s="48"/>
      <c r="D10" s="48"/>
      <c r="E10" s="48"/>
      <c r="F10" s="48"/>
      <c r="G10" s="16"/>
      <c r="H10" s="42"/>
      <c r="I10" s="44"/>
      <c r="J10" s="44"/>
      <c r="K10" s="44"/>
      <c r="L10" s="43"/>
    </row>
    <row customHeight="1" ht="63" r="11" spans="1:12" x14ac:dyDescent="0.25">
      <c r="A11" s="47"/>
      <c r="B11" s="47"/>
      <c r="C11" s="47"/>
      <c r="D11" s="47"/>
      <c r="E11" s="47"/>
      <c r="F11" s="47"/>
      <c r="G11" s="16"/>
      <c r="H11" s="23"/>
      <c r="I11" s="23"/>
      <c r="J11" s="23"/>
      <c r="K11" s="23"/>
      <c r="L11" s="23"/>
    </row>
    <row hidden="1" ht="30" r="12" spans="1:12" x14ac:dyDescent="0.25">
      <c r="A12" s="1" t="s">
        <v>31</v>
      </c>
      <c r="B12" s="8">
        <f>COUNTIF(D2:D8,"Nedostatečné")+COUNTIF(D9,"Nevyhovuje")</f>
        <v>0</v>
      </c>
      <c r="H12" s="24"/>
      <c r="I12" s="24"/>
      <c r="J12" s="24"/>
      <c r="K12" s="24"/>
      <c r="L12" s="24"/>
    </row>
    <row r="13" spans="1:12" x14ac:dyDescent="0.25">
      <c r="A13" s="10" t="s">
        <v>33</v>
      </c>
      <c r="B13" s="8" t="str">
        <f>IF(OR(ISBLANK(D2),ISBLANK(D3),ISBLANK(D4),ISBLANK(D5),ISBLANK(D6),ISBLANK(D7),ISBLANK(D8),ISBLANK(D9)),"",SUM(E2:E8))</f>
        <v/>
      </c>
      <c r="H13" s="20" t="str">
        <f>IF(OR(ISBLANK(H2),ISBLANK(H3),ISBLANK(H4),ISBLANK(H5),ISBLANK(H6),ISBLANK(H7),ISBLANK(H8),ISBLANK(H9),ISBLANK(H11)),"",(SUM(H2:H9)+H11*2)/10)</f>
        <v/>
      </c>
      <c r="I13" s="21"/>
      <c r="J13" s="21" t="str">
        <f ref="J13:L13" si="0" t="shared">IF(OR(ISBLANK(J2),ISBLANK(J3),ISBLANK(J4),ISBLANK(J5),ISBLANK(J6),ISBLANK(J7),ISBLANK(J8),ISBLANK(J9),ISBLANK(J11)),"",ROUND((SUM(J2:J9)+J11*2)/10,0))</f>
        <v/>
      </c>
      <c r="K13" s="21" t="str">
        <f si="0" t="shared"/>
        <v/>
      </c>
      <c r="L13" s="21" t="str">
        <f si="0" t="shared"/>
        <v/>
      </c>
    </row>
    <row customHeight="1" ht="45" r="14" spans="1:12" x14ac:dyDescent="0.25">
      <c r="A14" s="9" t="s">
        <v>32</v>
      </c>
      <c r="B14" s="8" t="str">
        <f>IF(OR(ISBLANK(D2),ISBLANK(D3),ISBLANK(D4),ISBLANK(D5),ISBLANK(D6),ISBLANK(D7),ISBLANK(D8),ISBLANK(D9)),"",IF(B12=0,"Žádost splnila podmínky věcného hodnocení","Žádost nesplnila podmínky věcného hodnocení"))</f>
        <v/>
      </c>
      <c r="H14" s="39" t="s">
        <v>46</v>
      </c>
      <c r="I14" s="40"/>
      <c r="J14" s="41"/>
      <c r="K14" s="42" t="str">
        <f>IF(NOT(AND(ISNUMBER(I13),ISNUMBER(J13),ISNUMBER(K13),ISNUMBER(L13))),"",IF(SUM(I13:L13)=16,"arbitr",IF(AND(SUM(I13:L13)&gt;11,MIN(I13:L13)&gt;2),"hodnotitel",IF(AND(SUM(I13:L13)&gt;7,MIN(I13:L13)&gt;1),"náhradník","nepřijat"))))</f>
        <v/>
      </c>
      <c r="L14" s="43"/>
    </row>
  </sheetData>
  <mergeCells count="8">
    <mergeCell ref="H14:J14"/>
    <mergeCell ref="K14:L14"/>
    <mergeCell ref="H10:L10"/>
    <mergeCell ref="A3:A4"/>
    <mergeCell ref="A5:A6"/>
    <mergeCell ref="A7:A9"/>
    <mergeCell ref="A11:F11"/>
    <mergeCell ref="A10:F10"/>
  </mergeCells>
  <pageMargins bottom="0.78740157499999996" footer="0.3" header="0.3" left="0.7" right="0.7" top="0.78740157499999996"/>
  <pageSetup horizontalDpi="4294967294" orientation="portrait" paperSize="9" r:id="rId1" verticalDpi="0"/>
  <extLst>
    <ext xmlns:x14="http://schemas.microsoft.com/office/spreadsheetml/2009/9/main" uri="{CCE6A557-97BC-4b89-ADB6-D9C93CAAB3DF}">
      <x14:dataValidations xmlns:xm="http://schemas.microsoft.com/office/excel/2006/main" count="2" disablePrompts="1">
        <x14:dataValidation allowBlank="1" prompt="Kombin. kritérium" showErrorMessage="1" showInputMessage="1" type="list">
          <x14:formula1>
            <xm:f>List3!$A$1:$A$4</xm:f>
          </x14:formula1>
          <xm:sqref>D2:D8</xm:sqref>
        </x14:dataValidation>
        <x14:dataValidation allowBlank="1" prompt="Vylučovací kritérium" showErrorMessage="1" showInputMessage="1" type="list">
          <x14:formula1>
            <xm:f>List3!$B$1:$B$2</xm:f>
          </x14:formula1>
          <xm:sqref>D9</xm:sqref>
        </x14:dataValidation>
      </x14:dataValidations>
    </ext>
  </extLst>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K24"/>
  <sheetViews>
    <sheetView tabSelected="1" topLeftCell="D7" workbookViewId="0" zoomScale="80" zoomScaleNormal="80">
      <selection activeCell="A13" sqref="A13:E13"/>
    </sheetView>
  </sheetViews>
  <sheetFormatPr defaultRowHeight="15" x14ac:dyDescent="0.25"/>
  <cols>
    <col min="1" max="1" customWidth="true" width="18.28515625" collapsed="false"/>
    <col min="2" max="2" customWidth="true" width="42.7109375" collapsed="false"/>
    <col min="3" max="3" customWidth="true" width="48.140625" collapsed="false"/>
    <col min="4" max="4" customWidth="true" width="17.28515625" collapsed="false"/>
    <col min="5" max="5" customWidth="true" width="168.85546875" collapsed="false"/>
  </cols>
  <sheetData>
    <row r="1" spans="1:11" x14ac:dyDescent="0.25">
      <c r="A1" t="s">
        <v>77</v>
      </c>
    </row>
    <row r="2" spans="1:11" x14ac:dyDescent="0.25">
      <c r="A2" s="9" t="s">
        <v>34</v>
      </c>
      <c r="B2" s="9" t="s">
        <v>35</v>
      </c>
      <c r="C2" s="10" t="s">
        <v>14</v>
      </c>
      <c r="D2" s="10" t="s">
        <v>18</v>
      </c>
      <c r="E2" s="10" t="s">
        <v>30</v>
      </c>
    </row>
    <row ht="105" r="3" spans="1:11" x14ac:dyDescent="0.25">
      <c r="A3" s="2" t="s">
        <v>56</v>
      </c>
      <c r="B3" s="2" t="s">
        <v>54</v>
      </c>
      <c r="C3" s="3" t="s">
        <v>15</v>
      </c>
      <c r="D3" s="5" t="s">
        <v>38</v>
      </c>
      <c r="E3" s="29" t="s">
        <v>66</v>
      </c>
    </row>
    <row customHeight="1" ht="48" r="4" spans="1:11" x14ac:dyDescent="0.25">
      <c r="A4" s="45" t="s">
        <v>55</v>
      </c>
      <c r="B4" s="6" t="s">
        <v>57</v>
      </c>
      <c r="C4" s="7" t="s">
        <v>16</v>
      </c>
      <c r="D4" s="5" t="s">
        <v>39</v>
      </c>
      <c r="E4" s="29" t="s">
        <v>70</v>
      </c>
    </row>
    <row ht="90" r="5" spans="1:11" x14ac:dyDescent="0.25">
      <c r="A5" s="45"/>
      <c r="B5" s="2" t="s">
        <v>58</v>
      </c>
      <c r="C5" s="7" t="s">
        <v>17</v>
      </c>
      <c r="D5" s="5" t="s">
        <v>38</v>
      </c>
      <c r="E5" s="29" t="s">
        <v>67</v>
      </c>
    </row>
    <row customHeight="1" ht="362.25" r="6" spans="1:11" x14ac:dyDescent="0.25">
      <c r="A6" s="46" t="s">
        <v>59</v>
      </c>
      <c r="B6" s="2" t="s">
        <v>60</v>
      </c>
      <c r="C6" s="7" t="s">
        <v>21</v>
      </c>
      <c r="D6" s="5" t="s">
        <v>39</v>
      </c>
      <c r="E6" s="28" t="s">
        <v>80</v>
      </c>
    </row>
    <row customHeight="1" ht="110.25" r="7" spans="1:11" x14ac:dyDescent="0.25">
      <c r="A7" s="46"/>
      <c r="B7" s="2" t="s">
        <v>79</v>
      </c>
      <c r="C7" s="7" t="s">
        <v>22</v>
      </c>
      <c r="D7" s="5" t="s">
        <v>39</v>
      </c>
      <c r="E7" s="26" t="s">
        <v>71</v>
      </c>
    </row>
    <row customHeight="1" ht="66.75" r="8" spans="1:11" x14ac:dyDescent="0.25">
      <c r="A8" s="45" t="s">
        <v>65</v>
      </c>
      <c r="B8" s="2" t="s">
        <v>61</v>
      </c>
      <c r="C8" s="7" t="s">
        <v>23</v>
      </c>
      <c r="D8" s="5" t="s">
        <v>38</v>
      </c>
      <c r="E8" s="29" t="s">
        <v>68</v>
      </c>
    </row>
    <row ht="105" r="9" spans="1:11" x14ac:dyDescent="0.25">
      <c r="A9" s="45"/>
      <c r="B9" s="6" t="s">
        <v>62</v>
      </c>
      <c r="C9" s="7" t="s">
        <v>24</v>
      </c>
      <c r="D9" s="5" t="s">
        <v>39</v>
      </c>
      <c r="E9" s="26" t="s">
        <v>81</v>
      </c>
    </row>
    <row customHeight="1" ht="165.75" r="10" spans="1:11" x14ac:dyDescent="0.25">
      <c r="A10" s="45"/>
      <c r="B10" s="6" t="s">
        <v>63</v>
      </c>
      <c r="C10" s="7" t="s">
        <v>36</v>
      </c>
      <c r="D10" s="5" t="s">
        <v>39</v>
      </c>
      <c r="E10" s="26" t="s">
        <v>78</v>
      </c>
    </row>
    <row ht="45" r="11" spans="1:11" x14ac:dyDescent="0.25">
      <c r="A11" s="45"/>
      <c r="B11" s="6" t="s">
        <v>64</v>
      </c>
      <c r="C11" s="7" t="s">
        <v>25</v>
      </c>
      <c r="D11" s="4" t="s">
        <v>19</v>
      </c>
      <c r="E11" s="29" t="s">
        <v>69</v>
      </c>
    </row>
    <row r="12" spans="1:11" x14ac:dyDescent="0.25">
      <c r="A12" s="48" t="s">
        <v>37</v>
      </c>
      <c r="B12" s="48"/>
      <c r="C12" s="48"/>
      <c r="D12" s="48"/>
      <c r="E12" s="48"/>
    </row>
    <row customHeight="1" ht="313.5" r="13" spans="1:11" x14ac:dyDescent="0.25">
      <c r="A13" s="51" t="s">
        <v>72</v>
      </c>
      <c r="B13" s="52"/>
      <c r="C13" s="52"/>
      <c r="D13" s="52"/>
      <c r="E13" s="53"/>
    </row>
    <row customHeight="1" ht="36" r="14" spans="1:11" x14ac:dyDescent="0.25">
      <c r="A14" s="38" t="s">
        <v>32</v>
      </c>
      <c r="B14" s="36" t="s">
        <v>73</v>
      </c>
      <c r="C14" s="36"/>
      <c r="G14" s="49"/>
      <c r="H14" s="49"/>
      <c r="I14" s="49"/>
      <c r="J14" s="50"/>
      <c r="K14" s="50"/>
    </row>
    <row r="15" spans="1:11" x14ac:dyDescent="0.25">
      <c r="A15" s="34"/>
      <c r="B15" s="34"/>
      <c r="C15" s="34"/>
    </row>
    <row r="16" spans="1:11" x14ac:dyDescent="0.25">
      <c r="A16" s="36"/>
      <c r="B16" s="36" t="s">
        <v>77</v>
      </c>
      <c r="C16" s="37"/>
    </row>
    <row r="17" spans="1:3" x14ac:dyDescent="0.25">
      <c r="A17" s="32" t="s">
        <v>74</v>
      </c>
      <c r="B17" s="31">
        <v>42318</v>
      </c>
      <c r="C17" s="33"/>
    </row>
    <row r="18" spans="1:3" x14ac:dyDescent="0.25">
      <c r="A18" s="30"/>
      <c r="B18" s="34"/>
      <c r="C18" s="35"/>
    </row>
    <row r="19" spans="1:3" x14ac:dyDescent="0.25">
      <c r="A19" s="33" t="s">
        <v>75</v>
      </c>
      <c r="B19" s="33"/>
      <c r="C19" s="8"/>
    </row>
    <row r="20" spans="1:3" x14ac:dyDescent="0.25">
      <c r="A20" s="8" t="s">
        <v>76</v>
      </c>
      <c r="B20" s="8"/>
      <c r="C20" s="8"/>
    </row>
    <row r="21" spans="1:3" x14ac:dyDescent="0.25">
      <c r="A21" s="8" t="s">
        <v>76</v>
      </c>
      <c r="B21" s="8"/>
      <c r="C21" s="8"/>
    </row>
    <row r="22" spans="1:3" x14ac:dyDescent="0.25">
      <c r="A22" s="8" t="s">
        <v>76</v>
      </c>
      <c r="B22" s="8"/>
      <c r="C22" s="8"/>
    </row>
    <row r="23" spans="1:3" x14ac:dyDescent="0.25">
      <c r="A23" s="8" t="s">
        <v>76</v>
      </c>
      <c r="B23" s="8"/>
      <c r="C23" s="8"/>
    </row>
    <row r="24" spans="1:3" x14ac:dyDescent="0.25">
      <c r="A24" s="8" t="s">
        <v>76</v>
      </c>
      <c r="B24" s="8"/>
      <c r="C24" s="8"/>
    </row>
  </sheetData>
  <mergeCells count="7">
    <mergeCell ref="G14:I14"/>
    <mergeCell ref="J14:K14"/>
    <mergeCell ref="A4:A5"/>
    <mergeCell ref="A6:A7"/>
    <mergeCell ref="A8:A11"/>
    <mergeCell ref="A12:E12"/>
    <mergeCell ref="A13:E13"/>
  </mergeCells>
  <pageMargins bottom="0.78740157480314965" footer="0.31496062992125984" header="0.31496062992125984" left="0.70866141732283472" right="0.70866141732283472" top="0.78740157480314965"/>
  <pageSetup fitToHeight="0" horizontalDpi="4294967294" orientation="landscape" paperSize="9" r:id="rId1" scale="41" verticalDpi="0"/>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26</v>
      </c>
      <c r="B1" t="s">
        <v>19</v>
      </c>
      <c r="C1" t="s">
        <v>38</v>
      </c>
    </row>
    <row r="2" spans="1:3" x14ac:dyDescent="0.25">
      <c r="A2" t="s">
        <v>27</v>
      </c>
      <c r="B2" t="s">
        <v>20</v>
      </c>
      <c r="C2" t="s">
        <v>39</v>
      </c>
    </row>
    <row r="3" spans="1:3" x14ac:dyDescent="0.25">
      <c r="A3" t="s">
        <v>28</v>
      </c>
      <c r="C3" t="s">
        <v>40</v>
      </c>
    </row>
    <row r="4" spans="1:3" x14ac:dyDescent="0.25">
      <c r="A4" t="s">
        <v>29</v>
      </c>
    </row>
  </sheetData>
  <pageMargins bottom="0.78740157499999996" footer="0.3" header="0.3" left="0.7" right="0.7" top="0.78740157499999996"/>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2"/>
  <sheetViews>
    <sheetView workbookViewId="0">
      <selection activeCell="E9" sqref="E9"/>
    </sheetView>
  </sheetViews>
  <sheetFormatPr defaultRowHeight="15" x14ac:dyDescent="0.25"/>
  <sheetData>
    <row r="1" spans="1:3" x14ac:dyDescent="0.25">
      <c r="A1" s="27" t="s">
        <v>52</v>
      </c>
      <c r="B1" s="27"/>
      <c r="C1" s="27"/>
    </row>
    <row r="2" spans="1:3" x14ac:dyDescent="0.25">
      <c r="A2" t="s">
        <v>53</v>
      </c>
    </row>
  </sheetData>
  <pageMargins bottom="0.78740157499999996" footer="0.3" header="0.3" left="0.7" right="0.7" top="0.787401574999999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5</vt:i4>
      </vt:variant>
    </vt:vector>
  </HeadingPairs>
  <TitlesOfParts>
    <vt:vector baseType="lpstr" size="5">
      <vt:lpstr>INFO</vt:lpstr>
      <vt:lpstr>Otevřené výzvy</vt:lpstr>
      <vt:lpstr>Uzavřené výzvy</vt:lpstr>
      <vt:lpstr>List3</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2015-11-26T07:44:49Z</cp:lastPrinted>
  <dcterms:modified xsi:type="dcterms:W3CDTF">2015-11-26T07:46:29Z</dcterms:modified>
</cp:coreProperties>
</file>