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activeTab="2" windowHeight="11310" windowWidth="18195" xWindow="480" yWindow="30"/>
  </bookViews>
  <sheets>
    <sheet name="INFO" r:id="rId1" sheetId="5"/>
    <sheet name="Otevřené výzvy" r:id="rId2" sheetId="1"/>
    <sheet name="Uzavřené výzvy" r:id="rId3" sheetId="4"/>
    <sheet name="List3" r:id="rId4" sheetId="3" state="hidden"/>
  </sheets>
  <calcPr calcId="145621"/>
</workbook>
</file>

<file path=xl/calcChain.xml><?xml version="1.0" encoding="utf-8"?>
<calcChain xmlns="http://schemas.openxmlformats.org/spreadsheetml/2006/main">
  <c i="1" l="1" r="L13"/>
  <c i="1" r="K13"/>
  <c i="1" r="J13"/>
  <c i="1" r="H13"/>
  <c i="1" l="1" r="K14"/>
  <c i="4" r="B14"/>
  <c i="1" l="1" r="B12"/>
  <c i="1" r="B14" s="1"/>
  <c i="1" r="E8"/>
  <c i="1" r="E5"/>
  <c i="1" r="E7"/>
  <c i="1" r="E6"/>
  <c i="1" r="E4"/>
  <c i="1" r="E3"/>
  <c i="1" r="E2"/>
  <c i="1" r="B13" s="1"/>
</calcChain>
</file>

<file path=xl/sharedStrings.xml><?xml version="1.0" encoding="utf-8"?>
<sst xmlns="http://schemas.openxmlformats.org/spreadsheetml/2006/main" count="102" uniqueCount="79">
  <si>
    <t>Potřebnost (35)</t>
  </si>
  <si>
    <t>1 Vymezení problému a cílové skupiny (35)</t>
  </si>
  <si>
    <t>Účelnost (30)</t>
  </si>
  <si>
    <t>2 Cíle a konzistentnost (intervenční logika) projektu (25)</t>
  </si>
  <si>
    <t>3 Způsob ověření dosažení cíle projektu (5)</t>
  </si>
  <si>
    <t>Efektivnost a hospodárnost (20)</t>
  </si>
  <si>
    <t>4 Efektivita projektu, rozpočet (15)</t>
  </si>
  <si>
    <t>5 Adekvátnost monitorovacích indikátorů (5)</t>
  </si>
  <si>
    <t>Proveditelnost (15)</t>
  </si>
  <si>
    <t>6 Způsob zapojení cílové skupiny (5)</t>
  </si>
  <si>
    <t>7 Způsob realizace aktivit a jejich návaznost (10)</t>
  </si>
  <si>
    <t>8 Ověření administrativní, finanční a provozní kapacity žadatele (nebodované)</t>
  </si>
  <si>
    <t>Skupina kritérií
(max. počet bodů)</t>
  </si>
  <si>
    <t>Název kritéria
(max. počet bodů)</t>
  </si>
  <si>
    <t>Hlavní otázka</t>
  </si>
  <si>
    <t>Zaměřuje se projekt na problém/nedostatky, který/které je skutečně potřebné řešit a je cílová skupina adekvátní náplni projektu?</t>
  </si>
  <si>
    <t>Je cíl projektu nastaven správně a povedou zvolené klíčové aktivity a jejich výstupy k jeho splnění?</t>
  </si>
  <si>
    <t>Jak vhodný způsob pro ověření dosažení cíle žadatel v projektu nastavil?</t>
  </si>
  <si>
    <t>Slovní deskriptor</t>
  </si>
  <si>
    <t>Vyhovuje</t>
  </si>
  <si>
    <t>Nevyhovuje</t>
  </si>
  <si>
    <t>S ohledem na plánované a potřebné výstupy je navrženo efektivní a hospodárné použití zdrojů?</t>
  </si>
  <si>
    <t>Jak jsou nastaveny cílové hodnoty monitorovacích indikátorů?</t>
  </si>
  <si>
    <t>Jak adekvátně je cílová skupina zapojena v průběhu projektu?</t>
  </si>
  <si>
    <t>Jak vhodně byl zvolen způsob realizace aktivit a jejich vzájemná návaznost?</t>
  </si>
  <si>
    <t>Má žadatel administrativní, finanční a provozní kapacitu, aby byl schopen plánovaný projekt zajistit v souladu s relevantními pravidly OPZ?</t>
  </si>
  <si>
    <t>Velmi dobré</t>
  </si>
  <si>
    <t>Dobré</t>
  </si>
  <si>
    <t>Dostatečné</t>
  </si>
  <si>
    <t>Nedostatečné</t>
  </si>
  <si>
    <t>Slovní komentář</t>
  </si>
  <si>
    <t>Počet eliminačních deskriptorů</t>
  </si>
  <si>
    <t>Výsledek věcného hodnocení</t>
  </si>
  <si>
    <t>Bodový zisk</t>
  </si>
  <si>
    <t>Skupina kritérií</t>
  </si>
  <si>
    <t>Název kritéria</t>
  </si>
  <si>
    <t>Potřebnost</t>
  </si>
  <si>
    <t>1 Vymezení problému a cílové skupiny</t>
  </si>
  <si>
    <t>Účelnost</t>
  </si>
  <si>
    <t>2 Cíle a konzistentnost (intervenční logika) projektu</t>
  </si>
  <si>
    <t>3 Způsob ověření dosažení cíle projektu</t>
  </si>
  <si>
    <t>Efektivnost a hospodárnost</t>
  </si>
  <si>
    <t>4 Efektivita projektu, rozpočet</t>
  </si>
  <si>
    <t>5 Adekvátnost monitorovacích indikátorů</t>
  </si>
  <si>
    <t>Proveditelnost</t>
  </si>
  <si>
    <t>8 Řízení projektu</t>
  </si>
  <si>
    <t>9 Ověření administrativní, finanční a provozní kapacity žadatele</t>
  </si>
  <si>
    <t>Je vzhledem k délce a náročnosti projektu adekvátně nastaveno řízení projektu?</t>
  </si>
  <si>
    <t>Závěrečný komentář a návrh podmínek pro poskytnutí podpory</t>
  </si>
  <si>
    <t>Schváleno</t>
  </si>
  <si>
    <t>Schváleno s podmínkou realizace</t>
  </si>
  <si>
    <t>Neschváleno</t>
  </si>
  <si>
    <t>6 Způsob zapojení cílové skupiny</t>
  </si>
  <si>
    <t>7 Způsob realizace aktivit a jejich návaznost</t>
  </si>
  <si>
    <t>tabulka má listy pro otevřené a uzavřené výzvy (bez inovačních projektů)</t>
  </si>
  <si>
    <t>I</t>
  </si>
  <si>
    <t>A</t>
  </si>
  <si>
    <t>K</t>
  </si>
  <si>
    <t>V</t>
  </si>
  <si>
    <t>Výsledek kandidáta</t>
  </si>
  <si>
    <t>Soulad
s met.
OPZ</t>
  </si>
  <si>
    <t>vyplňují se pouze šedé buňky H-l pro otevřené výzvy (G-K pro uzavřené výzvy)</t>
  </si>
  <si>
    <t>šedé buňky ve sloupcích hodnocení D a F (D a E) + závěrečný komentář se zkopírují z hodnocení kandidáta</t>
  </si>
  <si>
    <t>výsledek v jednotlivých parametrech (metodika+I+A+K+V) se určí automaticky  (ale zobrazí se až po vyplnění všech dílčích bodů v příslušném sloupci)</t>
  </si>
  <si>
    <t>celkový výsledek kandidáta se určí automaticky  (ale zobrazí se až po vyplnění všech dílčích bodů ve sloupcích I+A+K+V)</t>
  </si>
  <si>
    <t>Výzkumný ústav práce a sociálních věcí je veřejnou výzkumnou institucí zřízenou Ministerstvem práce a sociálních věcí. Žadatel má dostatečnou personální, odbornou a finanční kapacitu úspěšně zrealizovat předložený projektový záměr.</t>
  </si>
  <si>
    <t>Žádost splnila podmínky věcného hodnocení</t>
  </si>
  <si>
    <t>Vyhodnocování účinnosti a efektivity realizace APZ, reg. CZ.03.1.54/0.0/0.0/15_122/0006089</t>
  </si>
  <si>
    <t>Datum</t>
  </si>
  <si>
    <t>Vyhodnocování účinnosti a efektivity realizace APZ; CZ.03.1.54/0.0/0.0/15_122/0006089</t>
  </si>
  <si>
    <t>Vymezení problému, který je projektem řešen, je relevantní, je založené na velmi podrobné věcné analýze současného stavu, moderních trendů a přístupů využívaných v hodnocení dopadů a při evaluaci existujících nástrojů a opatření APZ v zahraničí a v ČR, z níž jednoznačně vyplývá potřebnost a nezbytnost realizace předloženého projektu (viz příloha žádosti č. 1 Analýza výchozí situace a potřebnosti projektu). Předložený projekt lze hodnotit jako potenciálně velmi přínosný. Žadatel prokázal, že detailně zná projektem řešenou problematiku, zná stávající podmínky, příležitosti a omezení.Na základě identifikovaných existujících limitů jsou žadatelem naplánována taková opatření a obsahově navrženy takové klíčové aktivity, které vedou k specifickému cíli výzvy, a to zejména k zvýšení komplexnosti a kvality služeb poskytovanými institucemi veřejných služeb zaměstnanosti. Projekt má konkrétní lokalizaci na celém území ČR. Na realizaci projektu budou participovat dva partneři bez finančního příspěvku, a to konkrétně Úřad práce České republiky a MPSV ČR.  Cílové skupiny odpovídají výzvě, popsané jsou ale jen velmi stručně, resp. sekundárně skrze vyjmenování konkrétních odborů/sekcí institucí trhů práce, pro jejichž zaměstnance je projekt zejména určen v případě první CS a velmi obecně v případě skupiny druhé. Žadatel zcela rezignoval byť jen na náznak kvantifikace CS. Vzhledem k tomu, že projekt počítá s úzkou spoluprací s osobami z CS, měl by kvantifikaci (včetně popisu způsobu zapojení) za jednotlivé subjekty doplnit a konkretizovat. V popisu projektu nelze také často rozlišit, zda žadatel hovoří o zaměstnancích partnerů projektu nebo o cílových skupinách. HK požaduje upřesnit a kvantifikovat jednotlivé CS a dát do souladu s rozpočtem.</t>
  </si>
  <si>
    <t xml:space="preserve">Cíl je formulován prostřednictvím hlavního projektového výstupu, dílčí cíle jsou pak dílčími kroky / aktivitami. Tedy žadatel pro formulování cílů nepoužil metodiku SMART; takto nastavené cíle samozřejmě jsou měřitelné, ale ve smyslu "míry" realizace jednotlivých aktivit / dílčích kroků, případně skrze indikátory. Z celého projektového záměru je ale cíl zřejmý a je v souladu se zacílením výzvy, tedy její části zaměřené na nastavení systému vyhodnocování kvality poskytovaných služeb, opatření a nástrojů aktivní politiky zaměstnanosti a analýz trhu práce.  Dílčí cíle jsou specifické, vzájemně provázané. Na jejich základě jsou žadatelem formulovány a navrženy vhodné klíčové aktivity. Klíčové aktivity a výstupy jsou zvoleny tak, že jsou relevantním prostředkem řešení stávajícího stavu, tj. nedostatečného vyhodnocování efektivity realizace APZ. Zároveň poskytnou cílové skupině adekvátní moderní a účinné nástroje k tomu, aby bylo možno rozpoznávat a vyhodnocovat dopady spojené s aplikací APZ.                                                                                                                                                                             </t>
  </si>
  <si>
    <t xml:space="preserve">Změny ve způsobu vyhodnocování nástrojů a opatření APZ, kterých chce žadatel dosáhnout, jsou v žádosti explicitně popsány. Tyto změny jsou žadatelem kvantifikovány, žádost tedy obsahuje objektivní měřitelná kritéria, podle kterých bude možné vyhodnotit dosažení plánovaných cílů projektu. Z žádosti je zřejmé, jak bude doložen rozdíl mezi výchozí situací a stavem po realizaci projektu. Žadatel věnuje ověřování naplnění jím definovaných cílů projektu aktivitu č.5, nicméně ta je popsána jen stručně, navíc žadatel se zaměřuje výhradně na technickou stránku věci (tedy ověření funkčnosti a ladění systému). </t>
  </si>
  <si>
    <t xml:space="preserve">Výše platů a plánované úvazky jsou adekvátní navrženým projektovým aktivitám. Žadatel respektoval doporučené limity obvyklých platů pro OPZ, dodržel limit pro výši plánovaných odměn z DPP.Základní výhrada k rozpočtu se týká Osobních nákladů, konkrétně u expertů v pol. 1.1.1.1.01 - 16, kdy žadatel sice v příloze pozice popsal, ovšem z části bez věcného rozlišení a dostatečného zdůvodnění plných úvazků; pozice jsou navíc popsány šablonovitě a z většiny se obsahově kryjí, zejména právě v případě pozic na plný úvazek. HK požaduje obsahové nebo místní rozlišení jednotlivých pozic expertů ve vztahu k výši úvazků (u pozic expertů č.1-5, 8-9 a 15). HK požaduje vysvětlení kalkulace položky 1.1.4.1 "Nákup statistických dat do šablony". U položky 1.1.3.2.2.2 požaduje HK přehodit cenu jednotky a počet jednotek. V příloze žádosti je vysvětlena potřebnost a účel použití vybraných položek. Žadatel dodržel doporučené limity obvyklých cen zařízení a vybavení. V případech, kdy je cena zařízení vyšší (položky 1.1.3.2.2.1 Sestava stolní PC a 1.1.3.2.2.2 Notebook je relevantním způsobem vysvětlena potřebnost pořízení nadstandardního a tudíž i dražšího vybavení (chybí pouze doplnění minimálních technických parametrů). S ohledem na sazby jdoucí nad ceny obvyklé HK požaduje doplnění popisu pořizovaného vybavení (u PC doplnit alespoň požadovanou minimální konfiguraci u pol. 1.1.3.2.2.1, 1.1.3.2.2.2). HK dále doporučuje doplnit, jak velký monitor k PC sestavě hodlá žadatel pořizovat (kolika palcový).   Je dodrženo pravidlo, že počet pořizovaných zařízení pro realizační tým projektu nemůže být vyšší než suma úvazků členů RT. Položka 1.1.3.2.2.6 Síťový statistický software SPSS je chybně zařazena v podkapitole Neinvestiční výdaje. Z popisu je zřejmé, že se jedná o nehmotný investiční majetek (síťovou licenci SW) s pořizovací cenou vyšší než 60 tisíc Kč. HK požaduje, aby položka byla zařazena do podkapitoly rozpočtu 1.1.3.1 Investiční výdaje, část 1.1.3.1.1. Pořízení odpisovaného nehmotného majetku.HK dále požaduje vysvětlit kalkulaci této položky. Žadatel adekvátním způsobem prokázal, že má zkušenosti s finančním řízením obdobných projektů. Rozpočet projektu je přiměřený plánovaným aktivitám, délce realizace a jeho plánovaným výstupům. </t>
  </si>
  <si>
    <t xml:space="preserve">V rámci výzvy 122 jsou stanoveny jako závazné čtyři indikátory: 60000, 62600, 80500 a 67410. Ind. 60000 je nevyplněný jako nerelevantní: žadatel v žádosti zmiňuje, že bude CS zapojena, nicméně míra zapojení (ani kvantifikace CS) není konkretizovaná. HK požaduje do popisu indikátoru specifikovat CS a zdůvodnit její nepromítnutí do daného indikátoru (bagatelní/nebagatelní podporu) s ohledem na tvrzení, že CS bude intenzivně zapojena do projektu. Uváděná úzká spolupráce není  v souladu s tím, že je uvedeno "nerelevantní".  Indikátor 62600 Účastníci, kteří získali kvalifikaci po ukončení své účasti, není pro projekt relevantní, což žadatel správně uvádí. 
U indikátorů 80500 Počet napsaných a zveřejněných analytických a strategických dokumentů (včetně evaluačních) a 67410 Počet nově zavedených nebo inovovaných služeb žadatel jednoznačně stanovil a vysvětlil kalkulaci cílových hodnot. Kalkulace jsou relevantní, informace jsou v souladu s popisem projektové žádosti. Cílové hodnoty reprezentují v rámci projektu vytvořený systém vyhodnocování účinnosti a efektivnosti APZ a vytvořené analytické a metodické materiály. HK ovšem požaduje konkretizovat indikátor 80500 alespoň co do rozsahu materiálů a způsobu jejich zveřejnění (viz s.4 projektu "Jak bude zajištěno šíření výstupů projektu").       </t>
  </si>
  <si>
    <t xml:space="preserve">Žadatel zvolil dvě relevantní cílové skupiny. Cílovými skupinami jsou instituce trhu práce a jejich zaměstnanci (MPSV ČR a ÚP ČR) a relevantní aktéři na trhu práce a jejich zaměstnanci (poskytovatelé vzdělávacích programů/akcí pro nezaměstnané v evidenci ÚP a zaměstnavatelé). V žádosti sice není explicitně prokázán či doložen zájem cílové skupiny účastnit se projektových aktivit, nicméně je možné konstatovat, že účast cílové skupiny je zaručena samou podstatou projektu. Z popisu vyplývá, že CS budou zapojeny formou sdílení informací, využívání výstupů projektu, část z nich bude pravděpodobně žadateli poskytovat konzultace, vyjadřovat své názory a připomínky. Informace v žádosti jsou ale tak nejednoznačné, že nelze objektivně vyhodnotit, zda bude CS adekvátně zapojena do všech fází projektu. HK požaduje konkretizovat a kvantifikovat zapojení CS v průběhu realizace projektu.  Dále HK požaduje podrobněji popsat míru zapojení CS relevantní aktéři na trhu práce. </t>
  </si>
  <si>
    <t xml:space="preserve">Klíčové aktivity projektu tvoří komplexní celek. Aktivity jsou logicky provázány ve vhodné posloupnosti, mají stanoveny adekvátní časové dotace, navazují na žadatelem stanovené specifické cíle projektu. Popis klíčových aktivit je po obsahové stránce velmi podrobný a výstižný, vysokou informační hodnotu má zejména příloha žádosti č. 2 Popis realizace klíčových aktivit projektu. Výhradu lze mít k vazbě na rozpočet - zejména díky příliš obecnému zdůvodnění osobních nákladů (šablonovitému zpracování popisu expertních pozic v příloze) a některých položek, což je ale zohledněno u kritéria 3.1., a jen rámcově pojatému harmonogramu. Dílčí návrhy se týkají těchto částí: KA 02, 04 a 05 - konkretizovat plánované výstupy co do rozsahu a způsobu zveřejnění (viz také krit.3.2). Žadatel u KA 04 zařazuje uplatnění metody gender budgetingu (sledování nákladů na vybraný program APZ (rekvalifikace) dle genderové struktury účastníků), což je důležité,  HK dále doporučuje sledování i dalších genderových aspektů vybraných programů APZ, např. z hlediska kvalifikačního / profesního zaměření (tedy typy rekvalifikací nabízené ženám/mužům). Dalším nedostatkem je absence popisu zapojení cílových skupin nebo práce s cílovými skupinami v rámci jednotlivých KA. V některých případech lze těžko rozlišit, zda účastníci vystupují v roli CS nebo zaměstnanců partnera. HK požaduje toto rozlišovat. U KA 04 HK požaduje doplnit informaci o časovém rozsahu odborných seminářů. Formální připomínka k názvu KA 05-aktivita má název Navržení systému vyhodnocování..Vhodnější a výstižnější by byl název Vytvoření systému vyhodnocování...(v popisu KA je jednoznačně uvedeno, že "v této aktivitě bude vytvořen systém"). HK požaduje sjednocení názvu aktivity s popisem jejího obsahu. </t>
  </si>
  <si>
    <t>Řízení projektu je sice popsáno v samostatné aktivitě, avšak velmi obecně a čistě formálně (vč. identifikace rizik, jejichž zpracování je méně než minimalistické). Je třeba ale konstatovat, že projektový záměr neobsahuje tak závažná rizika, která by bránila jeho realizaci. Realizační tým je co do počtu sestaven adekvátně projektovému záměru. Složení týmu je vyvážené jak vzhledem k rozdělení činností mezi administrativu/řízení projektu a odbornou část týmu, žadatele a partnerů projektu. Tým je složen z odborníků s praxí odpovídající projektovému záměru. Podrobně popsány jsou pracovní náplně jednotlivých pozic. HK však požaduje rozlišit pracovní pozice jednotlivých expertů (viz kritérium č. 4 Efektivita projektu, rozpočet).  HK požaduje, aby žadatel doložil relevantní management rizik.</t>
  </si>
  <si>
    <r>
      <rPr>
        <b/>
        <sz val="12"/>
        <rFont val="Calibri"/>
        <family val="2"/>
        <charset val="238"/>
        <scheme val="minor"/>
      </rPr>
      <t>Silné stránky projektu:</t>
    </r>
    <r>
      <rPr>
        <sz val="12"/>
        <rFont val="Calibri"/>
        <family val="2"/>
        <charset val="238"/>
        <scheme val="minor"/>
      </rPr>
      <t xml:space="preserve">
- odborná erudice a relevantní zázemí žadatele a partnerů;
- kvalitně zpracovaná analýza výchozí situace a potřebnosti projektu;
- relevantní stanovení cílů;
- vhodně strukturované KA;                                                                                                                                                                                                                                                                                                                                                                                                                                                                                                            - nezpochybnitelná potřebnost realizace projektu, jasná představa žadatele o tom, čeho chce projektem dosáhnout;
- adekvátní rozpočet projektu. 
</t>
    </r>
    <r>
      <rPr>
        <b/>
        <sz val="12"/>
        <rFont val="Calibri"/>
        <family val="2"/>
        <charset val="238"/>
        <scheme val="minor"/>
      </rPr>
      <t>Podmínky realizace:</t>
    </r>
    <r>
      <rPr>
        <sz val="12"/>
        <rFont val="Calibri"/>
        <family val="2"/>
        <charset val="238"/>
        <scheme val="minor"/>
      </rPr>
      <t xml:space="preserve">
HK požaduje zapracování všech výše uvedených připomínek.
</t>
    </r>
    <r>
      <rPr>
        <b/>
        <sz val="12"/>
        <rFont val="Calibri"/>
        <family val="2"/>
        <charset val="238"/>
        <scheme val="minor"/>
      </rPr>
      <t xml:space="preserve">HK doporučuje projekt k podpoře s podmínkou zapracování výše uvedených připomínek.  </t>
    </r>
    <r>
      <rPr>
        <sz val="12"/>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</si>
</sst>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charset val="238"/>
      <scheme val="minor"/>
    </font>
    <font>
      <sz val="12"/>
      <color theme="1"/>
      <name val="Calibri"/>
      <family val="2"/>
      <charset val="238"/>
      <scheme val="minor"/>
    </font>
    <font>
      <sz val="12"/>
      <name val="Calibri"/>
      <family val="2"/>
      <charset val="238"/>
      <scheme val="minor"/>
    </font>
    <font>
      <sz val="11"/>
      <name val="Calibri"/>
      <family val="2"/>
      <charset val="238"/>
      <scheme val="minor"/>
    </font>
    <font>
      <b/>
      <sz val="12"/>
      <color theme="1"/>
      <name val="Calibri"/>
      <family val="2"/>
      <charset val="238"/>
      <scheme val="minor"/>
    </font>
    <font>
      <b/>
      <sz val="12"/>
      <name val="Calibri"/>
      <family val="2"/>
      <charset val="238"/>
      <scheme val="minor"/>
    </font>
  </fonts>
  <fills count="7">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0000"/>
        <bgColor indexed="64"/>
      </patternFill>
    </fill>
    <fill>
      <patternFill patternType="solid">
        <fgColor theme="0" tint="-0.149967955565050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borderId="0" fillId="0" fontId="0" numFmtId="0"/>
  </cellStyleXfs>
  <cellXfs count="67">
    <xf borderId="0" fillId="0" fontId="0" numFmtId="0" xfId="0"/>
    <xf applyAlignment="1" applyBorder="1" applyFill="1" borderId="1" fillId="2" fontId="0" numFmtId="0" xfId="0">
      <alignment wrapText="1"/>
    </xf>
    <xf applyAlignment="1" applyBorder="1" borderId="1" fillId="0" fontId="0" numFmtId="0" xfId="0">
      <alignment vertical="center"/>
    </xf>
    <xf applyAlignment="1" applyBorder="1" applyNumberFormat="1" borderId="1" fillId="0" fontId="0" numFmtId="0" xfId="0">
      <alignment vertical="top" wrapText="1"/>
    </xf>
    <xf applyBorder="1" applyFill="1" borderId="1" fillId="3" fontId="0" numFmtId="0" xfId="0"/>
    <xf applyAlignment="1" applyBorder="1" applyFill="1" borderId="1" fillId="3" fontId="0" numFmtId="0" xfId="0">
      <alignment wrapText="1"/>
    </xf>
    <xf applyAlignment="1" applyBorder="1" borderId="1" fillId="0" fontId="0" numFmtId="0" xfId="0">
      <alignment vertical="center" wrapText="1"/>
    </xf>
    <xf applyAlignment="1" applyBorder="1" borderId="1" fillId="0" fontId="0" numFmtId="0" xfId="0">
      <alignment wrapText="1"/>
    </xf>
    <xf applyBorder="1" borderId="1" fillId="0" fontId="0" numFmtId="0" xfId="0"/>
    <xf applyAlignment="1" applyBorder="1" applyFill="1" borderId="1" fillId="4" fontId="0" numFmtId="0" xfId="0">
      <alignment wrapText="1"/>
    </xf>
    <xf applyBorder="1" applyFill="1" borderId="1" fillId="4" fontId="0" numFmtId="0" xfId="0"/>
    <xf applyAlignment="1" borderId="0" fillId="0" fontId="0" numFmtId="0" xfId="0">
      <alignment vertical="center"/>
    </xf>
    <xf applyAlignment="1" applyFill="1" borderId="0" fillId="5" fontId="0" numFmtId="0" xfId="0">
      <alignment vertical="center"/>
    </xf>
    <xf applyFill="1" borderId="0" fillId="5" fontId="0" numFmtId="0" xfId="0"/>
    <xf applyAlignment="1" applyBorder="1" applyFill="1" borderId="0" fillId="0" fontId="0" numFmtId="0" xfId="0">
      <alignment wrapText="1"/>
    </xf>
    <xf applyBorder="1" applyFill="1" borderId="0" fillId="0" fontId="0" numFmtId="0" xfId="0"/>
    <xf applyAlignment="1" applyBorder="1" applyFill="1" borderId="0" fillId="0" fontId="0" numFmtId="0" xfId="0">
      <alignment horizontal="left" vertical="top"/>
    </xf>
    <xf applyFill="1" borderId="0" fillId="0" fontId="0" numFmtId="0" xfId="0"/>
    <xf applyBorder="1" applyFill="1" borderId="2" fillId="0" fontId="0" numFmtId="0" xfId="0"/>
    <xf applyAlignment="1" applyBorder="1" applyFill="1" applyNumberFormat="1" borderId="1" fillId="4" fontId="0" numFmtId="49" xfId="0">
      <alignment wrapText="1"/>
    </xf>
    <xf applyAlignment="1" applyBorder="1" applyNumberFormat="1" borderId="1" fillId="0" fontId="0" numFmtId="164" xfId="0">
      <alignment horizontal="center" vertical="center"/>
    </xf>
    <xf applyAlignment="1" applyBorder="1" applyNumberFormat="1" borderId="1" fillId="0" fontId="0" numFmtId="1" xfId="0">
      <alignment horizontal="center" vertical="center"/>
    </xf>
    <xf applyAlignment="1" applyBorder="1" applyFill="1" borderId="1" fillId="4" fontId="0" numFmtId="0" xfId="0">
      <alignment horizontal="center" vertical="center"/>
    </xf>
    <xf applyAlignment="1" applyBorder="1" applyFill="1" borderId="1" fillId="6" fontId="0" numFmtId="0" xfId="0">
      <alignment horizontal="center" vertical="center"/>
    </xf>
    <xf applyAlignment="1" applyBorder="1" borderId="1" fillId="0" fontId="0" numFmtId="0" xfId="0">
      <alignment horizontal="center" vertical="center"/>
    </xf>
    <xf applyAlignment="1" applyFill="1" borderId="0" fillId="0" fontId="0" numFmtId="0" xfId="0">
      <alignment vertical="center"/>
    </xf>
    <xf applyAlignment="1" applyBorder="1" applyFill="1" applyFont="1" borderId="1" fillId="3" fontId="2" numFmtId="0" xfId="0">
      <alignment wrapText="1"/>
    </xf>
    <xf applyBorder="1" applyFont="1" borderId="1" fillId="0" fontId="1" numFmtId="0" xfId="0"/>
    <xf applyFont="1" borderId="0" fillId="0" fontId="1" numFmtId="0" xfId="0"/>
    <xf applyBorder="1" applyFont="1" borderId="0" fillId="0" fontId="3" numFmtId="0" xfId="0"/>
    <xf applyFont="1" borderId="0" fillId="0" fontId="3" numFmtId="0" xfId="0"/>
    <xf applyBorder="1" applyFont="1" borderId="0" fillId="0" fontId="2" numFmtId="0" xfId="0"/>
    <xf applyFont="1" borderId="0" fillId="0" fontId="2" numFmtId="0" xfId="0"/>
    <xf applyAlignment="1" applyFont="1" borderId="0" fillId="0" fontId="4" numFmtId="0" xfId="0">
      <alignment wrapText="1"/>
    </xf>
    <xf applyFont="1" borderId="0" fillId="0" fontId="4" numFmtId="0" xfId="0"/>
    <xf applyBorder="1" applyFont="1" borderId="6" fillId="0" fontId="1" numFmtId="0" xfId="0"/>
    <xf applyBorder="1" applyFont="1" borderId="7" fillId="0" fontId="4" numFmtId="0" xfId="0"/>
    <xf applyBorder="1" applyFont="1" borderId="8" fillId="0" fontId="1" numFmtId="0" xfId="0"/>
    <xf applyBorder="1" applyFont="1" applyNumberFormat="1" borderId="1" fillId="0" fontId="1" numFmtId="14" xfId="0"/>
    <xf applyBorder="1" applyFont="1" borderId="9" fillId="0" fontId="1" numFmtId="0" xfId="0"/>
    <xf applyBorder="1" applyFont="1" borderId="4" fillId="0" fontId="1" numFmtId="0" xfId="0"/>
    <xf applyBorder="1" applyFont="1" borderId="7" fillId="0" fontId="1" numFmtId="0" xfId="0"/>
    <xf applyAlignment="1" applyBorder="1" applyFill="1" applyFont="1" borderId="1" fillId="4" fontId="2" numFmtId="0" xfId="0">
      <alignment wrapText="1"/>
    </xf>
    <xf applyBorder="1" applyFill="1" applyFont="1" borderId="1" fillId="4" fontId="2" numFmtId="0" xfId="0"/>
    <xf applyAlignment="1" applyBorder="1" applyFont="1" borderId="1" fillId="0" fontId="2" numFmtId="0" xfId="0">
      <alignment vertical="center"/>
    </xf>
    <xf applyAlignment="1" applyBorder="1" applyFont="1" applyNumberFormat="1" borderId="1" fillId="0" fontId="2" numFmtId="0" xfId="0">
      <alignment vertical="top" wrapText="1"/>
    </xf>
    <xf applyAlignment="1" applyBorder="1" applyFont="1" borderId="1" fillId="0" fontId="2" numFmtId="0" xfId="0">
      <alignment vertical="center" wrapText="1"/>
    </xf>
    <xf applyAlignment="1" applyBorder="1" applyFont="1" borderId="1" fillId="0" fontId="2" numFmtId="0" xfId="0">
      <alignment wrapText="1"/>
    </xf>
    <xf applyBorder="1" applyFill="1" applyFont="1" borderId="1" fillId="3" fontId="2" numFmtId="0" xfId="0"/>
    <xf applyAlignment="1" applyBorder="1" applyFill="1" applyFont="1" borderId="1" fillId="2" fontId="2" numFmtId="0" xfId="0">
      <alignment wrapText="1"/>
    </xf>
    <xf applyBorder="1" applyFont="1" borderId="1" fillId="0" fontId="2" numFmtId="0" xfId="0"/>
    <xf applyAlignment="1" applyBorder="1" applyNumberFormat="1" borderId="3" fillId="0" fontId="0" numFmtId="49" xfId="0">
      <alignment horizontal="center" vertical="center" wrapText="1"/>
    </xf>
    <xf applyAlignment="1" applyBorder="1" applyNumberFormat="1" borderId="4" fillId="0" fontId="0" numFmtId="49" xfId="0">
      <alignment horizontal="center" vertical="center" wrapText="1"/>
    </xf>
    <xf applyAlignment="1" applyBorder="1" applyNumberFormat="1" borderId="5" fillId="0" fontId="0" numFmtId="49" xfId="0">
      <alignment horizontal="center" vertical="center" wrapText="1"/>
    </xf>
    <xf applyAlignment="1" applyBorder="1" borderId="3" fillId="0" fontId="0" numFmtId="0" xfId="0">
      <alignment horizontal="center" vertical="center"/>
    </xf>
    <xf applyAlignment="1" applyBorder="1" borderId="5" fillId="0" fontId="0" numFmtId="0" xfId="0">
      <alignment horizontal="center" vertical="center"/>
    </xf>
    <xf applyAlignment="1" applyBorder="1" borderId="4" fillId="0" fontId="0" numFmtId="0" xfId="0">
      <alignment horizontal="center" vertical="center"/>
    </xf>
    <xf applyAlignment="1" applyBorder="1" borderId="1" fillId="0" fontId="0" numFmtId="0" xfId="0">
      <alignment horizontal="left" vertical="center"/>
    </xf>
    <xf applyAlignment="1" applyBorder="1" borderId="1" fillId="0" fontId="0" numFmtId="0" xfId="0">
      <alignment horizontal="left" vertical="center" wrapText="1"/>
    </xf>
    <xf applyAlignment="1" applyBorder="1" applyFill="1" borderId="1" fillId="3" fontId="0" numFmtId="0" xfId="0">
      <alignment horizontal="left" vertical="top"/>
    </xf>
    <xf applyAlignment="1" applyBorder="1" applyFill="1" borderId="1" fillId="4" fontId="0" numFmtId="0" xfId="0">
      <alignment horizontal="left" vertical="top"/>
    </xf>
    <xf applyAlignment="1" applyBorder="1" applyFont="1" borderId="1" fillId="0" fontId="2" numFmtId="0" xfId="0">
      <alignment horizontal="left" vertical="center"/>
    </xf>
    <xf applyAlignment="1" applyBorder="1" applyFont="1" borderId="1" fillId="0" fontId="2" numFmtId="0" xfId="0">
      <alignment horizontal="left" vertical="center" wrapText="1"/>
    </xf>
    <xf applyAlignment="1" applyBorder="1" applyFill="1" applyFont="1" borderId="1" fillId="4" fontId="2" numFmtId="0" xfId="0">
      <alignment horizontal="left" vertical="top"/>
    </xf>
    <xf applyAlignment="1" applyBorder="1" applyFill="1" applyFont="1" borderId="3" fillId="3" fontId="2" numFmtId="0" xfId="0">
      <alignment horizontal="left" vertical="top" wrapText="1"/>
    </xf>
    <xf applyAlignment="1" applyBorder="1" applyFill="1" applyFont="1" borderId="4" fillId="3" fontId="2" numFmtId="0" xfId="0">
      <alignment horizontal="left" vertical="top" wrapText="1"/>
    </xf>
    <xf applyAlignment="1" applyBorder="1" applyFill="1" applyFont="1" borderId="5" fillId="3" fontId="2" numFmtId="0" xfId="0">
      <alignment horizontal="left" vertical="top" wrapText="1"/>
    </xf>
  </cellXfs>
  <cellStyles count="1">
    <cellStyle builtinId="0" name="Normální"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theme/theme1.xml" Type="http://schemas.openxmlformats.org/officeDocument/2006/relationships/theme"/>
<Relationship Id="rId6" Target="styles.xml" Type="http://schemas.openxmlformats.org/officeDocument/2006/relationships/styles"/>
<Relationship Id="rId7" Target="sharedStrings.xml" Type="http://schemas.openxmlformats.org/officeDocument/2006/relationships/sharedStrings"/>
<Relationship Id="rId8" Target="calcChain.xml" Type="http://schemas.openxmlformats.org/officeDocument/2006/relationships/calcChain"/>
</Relationships>

</file>

<file path=xl/theme/theme1.xml><?xml version="1.0" encoding="utf-8"?>
<a:theme xmlns:a="http://schemas.openxmlformats.org/drawingml/2006/main" name="Motiv systému Office">
  <a:themeElements>
    <a:clrScheme name="Kancelář">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s>

</file>

<file path=xl/worksheets/_rels/sheet2.xml.rels><?xml version="1.0" encoding="UTF-8" standalone="yes"?>
<Relationships xmlns="http://schemas.openxmlformats.org/package/2006/relationships">
<Relationship Id="rId1" Target="../printerSettings/printerSettings2.bin" Type="http://schemas.openxmlformats.org/officeDocument/2006/relationships/printerSettings"/>
</Relationships>

</file>

<file path=xl/worksheets/_rels/sheet3.xml.rels><?xml version="1.0" encoding="UTF-8" standalone="yes"?>
<Relationships xmlns="http://schemas.openxmlformats.org/package/2006/relationships">
<Relationship Id="rId1" Target="../printerSettings/printerSettings3.bin" Type="http://schemas.openxmlformats.org/officeDocument/2006/relationships/printerSetting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K11"/>
  <sheetViews>
    <sheetView workbookViewId="0">
      <selection activeCell="B13" sqref="B13"/>
    </sheetView>
  </sheetViews>
  <sheetFormatPr defaultRowHeight="15" x14ac:dyDescent="0.25"/>
  <sheetData>
    <row r="1" spans="1:11" x14ac:dyDescent="0.25">
      <c r="A1" s="11"/>
    </row>
    <row r="2" spans="1:11" x14ac:dyDescent="0.25">
      <c r="A2" s="11" t="s">
        <v>54</v>
      </c>
    </row>
    <row r="3" spans="1:11" x14ac:dyDescent="0.25">
      <c r="A3" s="11"/>
    </row>
    <row r="4" spans="1:11" x14ac:dyDescent="0.25">
      <c r="A4" s="12" t="s">
        <v>62</v>
      </c>
      <c r="B4" s="13"/>
      <c r="C4" s="13"/>
      <c r="D4" s="13"/>
      <c r="E4" s="13"/>
      <c r="F4" s="13"/>
      <c r="G4" s="13"/>
      <c r="H4" s="13"/>
      <c r="I4" s="13"/>
      <c r="J4" s="13"/>
      <c r="K4" s="13"/>
    </row>
    <row r="5" spans="1:11" x14ac:dyDescent="0.25">
      <c r="A5" s="25"/>
      <c r="B5" s="17"/>
      <c r="C5" s="17"/>
      <c r="D5" s="17"/>
      <c r="E5" s="17"/>
      <c r="F5" s="17"/>
      <c r="G5" s="17"/>
      <c r="H5" s="17"/>
      <c r="I5" s="17"/>
      <c r="J5" s="17"/>
      <c r="K5" s="17"/>
    </row>
    <row r="6" spans="1:11" x14ac:dyDescent="0.25">
      <c r="A6" s="12" t="s">
        <v>61</v>
      </c>
      <c r="B6" s="13"/>
      <c r="C6" s="13"/>
      <c r="D6" s="13"/>
      <c r="E6" s="13"/>
      <c r="F6" s="13"/>
      <c r="G6" s="13"/>
      <c r="H6" s="13"/>
    </row>
    <row r="7" spans="1:11" x14ac:dyDescent="0.25">
      <c r="A7" s="11"/>
    </row>
    <row r="8" spans="1:11" x14ac:dyDescent="0.25">
      <c r="A8" s="11" t="s">
        <v>63</v>
      </c>
    </row>
    <row r="9" spans="1:11" x14ac:dyDescent="0.25">
      <c r="A9" s="11"/>
    </row>
    <row r="10" spans="1:11" x14ac:dyDescent="0.25">
      <c r="A10" s="11" t="s">
        <v>64</v>
      </c>
    </row>
    <row r="11" spans="1:11" x14ac:dyDescent="0.25">
      <c r="A11" s="11"/>
    </row>
  </sheetData>
  <pageMargins bottom="0.78740157499999996" footer="0.3" header="0.3" left="0.7" right="0.7" top="0.78740157499999996"/>
  <pageSetup horizontalDpi="4294967294" orientation="portrait" paperSize="9" r:id="rId1" verticalDpi="0"/>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L14"/>
  <sheetViews>
    <sheetView topLeftCell="C1" workbookViewId="0" zoomScale="80" zoomScaleNormal="80">
      <selection activeCell="F18" sqref="F18"/>
    </sheetView>
  </sheetViews>
  <sheetFormatPr defaultRowHeight="15" x14ac:dyDescent="0.25"/>
  <cols>
    <col min="1" max="1" customWidth="true" width="18.28515625" collapsed="false"/>
    <col min="2" max="2" customWidth="true" width="42.7109375" collapsed="false"/>
    <col min="3" max="3" customWidth="true" width="48.140625" collapsed="false"/>
    <col min="4" max="4" customWidth="true" width="17.28515625" collapsed="false"/>
    <col min="5" max="5" customWidth="true" hidden="true" width="10.85546875" collapsed="false"/>
    <col min="6" max="6" customWidth="true" width="168.85546875" collapsed="false"/>
    <col min="7" max="7" customWidth="true" style="17" width="10.28515625" collapsed="false"/>
  </cols>
  <sheetData>
    <row ht="45" r="1" spans="1:12" x14ac:dyDescent="0.25">
      <c r="A1" s="9" t="s">
        <v>12</v>
      </c>
      <c r="B1" s="9" t="s">
        <v>13</v>
      </c>
      <c r="C1" s="10" t="s">
        <v>14</v>
      </c>
      <c r="D1" s="10" t="s">
        <v>18</v>
      </c>
      <c r="E1" s="10"/>
      <c r="F1" s="10" t="s">
        <v>30</v>
      </c>
      <c r="G1" s="18"/>
      <c r="H1" s="19" t="s">
        <v>60</v>
      </c>
      <c r="I1" s="22" t="s">
        <v>55</v>
      </c>
      <c r="J1" s="22" t="s">
        <v>56</v>
      </c>
      <c r="K1" s="22" t="s">
        <v>57</v>
      </c>
      <c r="L1" s="22" t="s">
        <v>58</v>
      </c>
    </row>
    <row customHeight="1" ht="46.5" r="2" spans="1:12" x14ac:dyDescent="0.25">
      <c r="A2" s="2" t="s">
        <v>0</v>
      </c>
      <c r="B2" s="2" t="s">
        <v>1</v>
      </c>
      <c r="C2" s="3" t="s">
        <v>15</v>
      </c>
      <c r="D2" s="4"/>
      <c r="E2" s="4" t="b">
        <f>IF(D2="Velmi dobré",35,IF(D2="Dobré",26.25,IF(D2="Dostatečné",17.5,IF(D2="Nedostatečné",8.75))))</f>
        <v>0</v>
      </c>
      <c r="F2" s="5"/>
      <c r="G2" s="14"/>
      <c r="H2" s="23"/>
      <c r="I2" s="23"/>
      <c r="J2" s="23"/>
      <c r="K2" s="23"/>
      <c r="L2" s="23"/>
    </row>
    <row ht="30" r="3" spans="1:12" x14ac:dyDescent="0.25">
      <c r="A3" s="57" t="s">
        <v>2</v>
      </c>
      <c r="B3" s="6" t="s">
        <v>3</v>
      </c>
      <c r="C3" s="7" t="s">
        <v>16</v>
      </c>
      <c r="D3" s="4"/>
      <c r="E3" s="4" t="b">
        <f>IF(D3="Velmi dobré",25,IF(D3="Dobré",18.75,IF(D3="Dostatečné",12.5,IF(D3="Nedostatečné",6.25))))</f>
        <v>0</v>
      </c>
      <c r="F3" s="4"/>
      <c r="G3" s="15"/>
      <c r="H3" s="23"/>
      <c r="I3" s="23"/>
      <c r="J3" s="23"/>
      <c r="K3" s="23"/>
      <c r="L3" s="23"/>
    </row>
    <row ht="30" r="4" spans="1:12" x14ac:dyDescent="0.25">
      <c r="A4" s="57"/>
      <c r="B4" s="2" t="s">
        <v>4</v>
      </c>
      <c r="C4" s="7" t="s">
        <v>17</v>
      </c>
      <c r="D4" s="4"/>
      <c r="E4" s="4" t="b">
        <f>IF(D4="Velmi dobré",5,IF(D4="Dobré",3.75,IF(D4="Dostatečné",2.5,IF(D4="Nedostatečné",1.25))))</f>
        <v>0</v>
      </c>
      <c r="F4" s="4"/>
      <c r="G4" s="15"/>
      <c r="H4" s="23"/>
      <c r="I4" s="23"/>
      <c r="J4" s="23"/>
      <c r="K4" s="23"/>
      <c r="L4" s="23"/>
    </row>
    <row ht="30" r="5" spans="1:12" x14ac:dyDescent="0.25">
      <c r="A5" s="58" t="s">
        <v>5</v>
      </c>
      <c r="B5" s="2" t="s">
        <v>6</v>
      </c>
      <c r="C5" s="7" t="s">
        <v>21</v>
      </c>
      <c r="D5" s="4"/>
      <c r="E5" s="4" t="b">
        <f>IF(D5="Velmi dobré",15,IF(D5="Dobré",11.25,IF(D5="Dostatečné",7.5,IF(D5="Nedostatečné",3.75))))</f>
        <v>0</v>
      </c>
      <c r="F5" s="4"/>
      <c r="G5" s="15"/>
      <c r="H5" s="23"/>
      <c r="I5" s="23"/>
      <c r="J5" s="23"/>
      <c r="K5" s="23"/>
      <c r="L5" s="23"/>
    </row>
    <row customHeight="1" ht="29.25" r="6" spans="1:12" x14ac:dyDescent="0.25">
      <c r="A6" s="58"/>
      <c r="B6" s="2" t="s">
        <v>7</v>
      </c>
      <c r="C6" s="7" t="s">
        <v>22</v>
      </c>
      <c r="D6" s="4"/>
      <c r="E6" s="4" t="b">
        <f>IF(D6="Velmi dobré",5,IF(D6="Dobré",3.75,IF(D6="Dostatečné",2.5,IF(D6="Nedostatečné",1.25))))</f>
        <v>0</v>
      </c>
      <c r="F6" s="4"/>
      <c r="G6" s="15"/>
      <c r="H6" s="23"/>
      <c r="I6" s="23"/>
      <c r="J6" s="23"/>
      <c r="K6" s="23"/>
      <c r="L6" s="23"/>
    </row>
    <row customHeight="1" ht="29.25" r="7" spans="1:12" x14ac:dyDescent="0.25">
      <c r="A7" s="57" t="s">
        <v>8</v>
      </c>
      <c r="B7" s="2" t="s">
        <v>9</v>
      </c>
      <c r="C7" s="7" t="s">
        <v>23</v>
      </c>
      <c r="D7" s="4"/>
      <c r="E7" s="4" t="b">
        <f>IF(D7="Velmi dobré",5,IF(D7="Dobré",3.75,IF(D7="Dostatečné",2.5,IF(D7="Nedostatečné",1.25))))</f>
        <v>0</v>
      </c>
      <c r="F7" s="4"/>
      <c r="G7" s="15"/>
      <c r="H7" s="23"/>
      <c r="I7" s="23"/>
      <c r="J7" s="23"/>
      <c r="K7" s="23"/>
      <c r="L7" s="23"/>
    </row>
    <row ht="30" r="8" spans="1:12" x14ac:dyDescent="0.25">
      <c r="A8" s="57"/>
      <c r="B8" s="6" t="s">
        <v>10</v>
      </c>
      <c r="C8" s="7" t="s">
        <v>24</v>
      </c>
      <c r="D8" s="4"/>
      <c r="E8" s="4" t="str">
        <f>IF(D8="Velmi dobré",10,IF(D8="Dobré",7.5,IF(D8="Dostatečné",5,IF(D8="Nedostatečné",2.5,"nezadáno"))))</f>
        <v>nezadáno</v>
      </c>
      <c r="F8" s="4"/>
      <c r="G8" s="15"/>
      <c r="H8" s="23"/>
      <c r="I8" s="23"/>
      <c r="J8" s="23"/>
      <c r="K8" s="23"/>
      <c r="L8" s="23"/>
    </row>
    <row ht="45" r="9" spans="1:12" x14ac:dyDescent="0.25">
      <c r="A9" s="57"/>
      <c r="B9" s="6" t="s">
        <v>11</v>
      </c>
      <c r="C9" s="7" t="s">
        <v>25</v>
      </c>
      <c r="D9" s="4"/>
      <c r="E9" s="4"/>
      <c r="F9" s="4"/>
      <c r="G9" s="15"/>
      <c r="H9" s="23"/>
      <c r="I9" s="23"/>
      <c r="J9" s="23"/>
      <c r="K9" s="23"/>
      <c r="L9" s="23"/>
    </row>
    <row r="10" spans="1:12" x14ac:dyDescent="0.25">
      <c r="A10" s="60" t="s">
        <v>48</v>
      </c>
      <c r="B10" s="60"/>
      <c r="C10" s="60"/>
      <c r="D10" s="60"/>
      <c r="E10" s="60"/>
      <c r="F10" s="60"/>
      <c r="G10" s="16"/>
      <c r="H10" s="54"/>
      <c r="I10" s="56"/>
      <c r="J10" s="56"/>
      <c r="K10" s="56"/>
      <c r="L10" s="55"/>
    </row>
    <row customHeight="1" ht="63" r="11" spans="1:12" x14ac:dyDescent="0.25">
      <c r="A11" s="59"/>
      <c r="B11" s="59"/>
      <c r="C11" s="59"/>
      <c r="D11" s="59"/>
      <c r="E11" s="59"/>
      <c r="F11" s="59"/>
      <c r="G11" s="16"/>
      <c r="H11" s="23"/>
      <c r="I11" s="23"/>
      <c r="J11" s="23"/>
      <c r="K11" s="23"/>
      <c r="L11" s="23"/>
    </row>
    <row hidden="1" ht="30" r="12" spans="1:12" x14ac:dyDescent="0.25">
      <c r="A12" s="1" t="s">
        <v>31</v>
      </c>
      <c r="B12" s="8">
        <f>COUNTIF(D2:D8,"Nedostatečné")+COUNTIF(D9,"Nevyhovuje")</f>
        <v>0</v>
      </c>
      <c r="H12" s="24"/>
      <c r="I12" s="24"/>
      <c r="J12" s="24"/>
      <c r="K12" s="24"/>
      <c r="L12" s="24"/>
    </row>
    <row r="13" spans="1:12" x14ac:dyDescent="0.25">
      <c r="A13" s="10" t="s">
        <v>33</v>
      </c>
      <c r="B13" s="8" t="str">
        <f>IF(OR(ISBLANK(D2),ISBLANK(D3),ISBLANK(D4),ISBLANK(D5),ISBLANK(D6),ISBLANK(D7),ISBLANK(D8),ISBLANK(D9)),"",SUM(E2:E8))</f>
        <v/>
      </c>
      <c r="H13" s="20" t="str">
        <f>IF(OR(ISBLANK(H2),ISBLANK(H3),ISBLANK(H4),ISBLANK(H5),ISBLANK(H6),ISBLANK(H7),ISBLANK(H8),ISBLANK(H9),ISBLANK(H11)),"",(SUM(H2:H9)+H11*2)/10)</f>
        <v/>
      </c>
      <c r="I13" s="21"/>
      <c r="J13" s="21" t="str">
        <f ref="J13:L13" si="0" t="shared">IF(OR(ISBLANK(J2),ISBLANK(J3),ISBLANK(J4),ISBLANK(J5),ISBLANK(J6),ISBLANK(J7),ISBLANK(J8),ISBLANK(J9),ISBLANK(J11)),"",ROUND((SUM(J2:J9)+J11*2)/10,0))</f>
        <v/>
      </c>
      <c r="K13" s="21" t="str">
        <f si="0" t="shared"/>
        <v/>
      </c>
      <c r="L13" s="21" t="str">
        <f si="0" t="shared"/>
        <v/>
      </c>
    </row>
    <row customHeight="1" ht="45" r="14" spans="1:12" x14ac:dyDescent="0.25">
      <c r="A14" s="9" t="s">
        <v>32</v>
      </c>
      <c r="B14" s="8" t="str">
        <f>IF(OR(ISBLANK(D2),ISBLANK(D3),ISBLANK(D4),ISBLANK(D5),ISBLANK(D6),ISBLANK(D7),ISBLANK(D8),ISBLANK(D9)),"",IF(B12=0,"Žádost splnila podmínky věcného hodnocení","Žádost nesplnila podmínky věcného hodnocení"))</f>
        <v/>
      </c>
      <c r="H14" s="51" t="s">
        <v>59</v>
      </c>
      <c r="I14" s="52"/>
      <c r="J14" s="53"/>
      <c r="K14" s="54" t="str">
        <f>IF(NOT(AND(ISNUMBER(I13),ISNUMBER(J13),ISNUMBER(K13),ISNUMBER(L13))),"",IF(SUM(I13:L13)=16,"arbitr",IF(AND(SUM(I13:L13)&gt;11,MIN(I13:L13)&gt;2),"hodnotitel",IF(AND(SUM(I13:L13)&gt;7,MIN(I13:L13)&gt;1),"náhradník","nepřijat"))))</f>
        <v/>
      </c>
      <c r="L14" s="55"/>
    </row>
  </sheetData>
  <mergeCells count="8">
    <mergeCell ref="H14:J14"/>
    <mergeCell ref="K14:L14"/>
    <mergeCell ref="H10:L10"/>
    <mergeCell ref="A3:A4"/>
    <mergeCell ref="A5:A6"/>
    <mergeCell ref="A7:A9"/>
    <mergeCell ref="A11:F11"/>
    <mergeCell ref="A10:F10"/>
  </mergeCells>
  <pageMargins bottom="0.78740157499999996" footer="0.3" header="0.3" left="0.7" right="0.7" top="0.78740157499999996"/>
  <pageSetup horizontalDpi="4294967294" orientation="portrait" paperSize="9" r:id="rId1" verticalDpi="0"/>
  <extLst>
    <ext xmlns:x14="http://schemas.microsoft.com/office/spreadsheetml/2009/9/main" uri="{CCE6A557-97BC-4b89-ADB6-D9C93CAAB3DF}">
      <x14:dataValidations xmlns:xm="http://schemas.microsoft.com/office/excel/2006/main" count="2" disablePrompts="1">
        <x14:dataValidation allowBlank="1" prompt="Kombin. kritérium" showErrorMessage="1" showInputMessage="1" type="list">
          <x14:formula1>
            <xm:f>List3!$A$1:$A$4</xm:f>
          </x14:formula1>
          <xm:sqref>D2:D8</xm:sqref>
        </x14:dataValidation>
        <x14:dataValidation allowBlank="1" prompt="Vylučovací kritérium" showErrorMessage="1" showInputMessage="1" type="list">
          <x14:formula1>
            <xm:f>List3!$B$1:$B$2</xm:f>
          </x14:formula1>
          <xm:sqref>D9</xm:sqref>
        </x14:dataValidation>
      </x14:dataValidations>
    </ext>
  </extLst>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E29"/>
  <sheetViews>
    <sheetView tabSelected="1" workbookViewId="0" zoomScale="80" zoomScaleNormal="80">
      <selection activeCell="B40" sqref="B40"/>
    </sheetView>
  </sheetViews>
  <sheetFormatPr defaultRowHeight="15" x14ac:dyDescent="0.25"/>
  <cols>
    <col min="1" max="1" customWidth="true" width="18.28515625" collapsed="false"/>
    <col min="2" max="2" customWidth="true" width="42.7109375" collapsed="false"/>
    <col min="3" max="3" customWidth="true" width="48.140625" collapsed="false"/>
    <col min="4" max="4" customWidth="true" width="17.28515625" collapsed="false"/>
    <col min="5" max="5" customWidth="true" width="151.7109375" collapsed="false"/>
  </cols>
  <sheetData>
    <row ht="15.75" r="1" spans="1:5" x14ac:dyDescent="0.25">
      <c r="A1" s="32" t="s">
        <v>69</v>
      </c>
      <c r="B1" s="30"/>
      <c r="C1" s="30"/>
      <c r="D1" s="30"/>
      <c r="E1" s="30"/>
    </row>
    <row ht="15.75" r="2" spans="1:5" x14ac:dyDescent="0.25">
      <c r="A2" s="42" t="s">
        <v>34</v>
      </c>
      <c r="B2" s="42" t="s">
        <v>35</v>
      </c>
      <c r="C2" s="43" t="s">
        <v>14</v>
      </c>
      <c r="D2" s="43" t="s">
        <v>18</v>
      </c>
      <c r="E2" s="43" t="s">
        <v>30</v>
      </c>
    </row>
    <row customHeight="1" ht="193.5" r="3" spans="1:5" x14ac:dyDescent="0.25">
      <c r="A3" s="44" t="s">
        <v>36</v>
      </c>
      <c r="B3" s="44" t="s">
        <v>37</v>
      </c>
      <c r="C3" s="45" t="s">
        <v>15</v>
      </c>
      <c r="D3" s="26" t="s">
        <v>50</v>
      </c>
      <c r="E3" s="26" t="s">
        <v>70</v>
      </c>
    </row>
    <row customHeight="1" ht="112.5" r="4" spans="1:5" x14ac:dyDescent="0.25">
      <c r="A4" s="61" t="s">
        <v>38</v>
      </c>
      <c r="B4" s="46" t="s">
        <v>39</v>
      </c>
      <c r="C4" s="47" t="s">
        <v>16</v>
      </c>
      <c r="D4" s="26" t="s">
        <v>49</v>
      </c>
      <c r="E4" s="26" t="s">
        <v>71</v>
      </c>
    </row>
    <row customHeight="1" ht="64.5" r="5" spans="1:5" x14ac:dyDescent="0.25">
      <c r="A5" s="61"/>
      <c r="B5" s="44" t="s">
        <v>40</v>
      </c>
      <c r="C5" s="47" t="s">
        <v>17</v>
      </c>
      <c r="D5" s="26" t="s">
        <v>49</v>
      </c>
      <c r="E5" s="26" t="s">
        <v>72</v>
      </c>
    </row>
    <row customHeight="1" ht="240" r="6" spans="1:5" x14ac:dyDescent="0.25">
      <c r="A6" s="62" t="s">
        <v>41</v>
      </c>
      <c r="B6" s="44" t="s">
        <v>42</v>
      </c>
      <c r="C6" s="47" t="s">
        <v>21</v>
      </c>
      <c r="D6" s="26" t="s">
        <v>50</v>
      </c>
      <c r="E6" s="26" t="s">
        <v>73</v>
      </c>
    </row>
    <row customHeight="1" ht="159.75" r="7" spans="1:5" x14ac:dyDescent="0.25">
      <c r="A7" s="62"/>
      <c r="B7" s="44" t="s">
        <v>43</v>
      </c>
      <c r="C7" s="47" t="s">
        <v>22</v>
      </c>
      <c r="D7" s="26" t="s">
        <v>50</v>
      </c>
      <c r="E7" s="26" t="s">
        <v>74</v>
      </c>
    </row>
    <row customHeight="1" ht="113.25" r="8" spans="1:5" x14ac:dyDescent="0.25">
      <c r="A8" s="61" t="s">
        <v>44</v>
      </c>
      <c r="B8" s="44" t="s">
        <v>52</v>
      </c>
      <c r="C8" s="47" t="s">
        <v>23</v>
      </c>
      <c r="D8" s="26" t="s">
        <v>50</v>
      </c>
      <c r="E8" s="26" t="s">
        <v>75</v>
      </c>
    </row>
    <row customHeight="1" ht="194.25" r="9" spans="1:5" x14ac:dyDescent="0.25">
      <c r="A9" s="61"/>
      <c r="B9" s="46" t="s">
        <v>53</v>
      </c>
      <c r="C9" s="47" t="s">
        <v>24</v>
      </c>
      <c r="D9" s="26" t="s">
        <v>50</v>
      </c>
      <c r="E9" s="26" t="s">
        <v>76</v>
      </c>
    </row>
    <row customHeight="1" ht="99.75" r="10" spans="1:5" x14ac:dyDescent="0.25">
      <c r="A10" s="61"/>
      <c r="B10" s="46" t="s">
        <v>45</v>
      </c>
      <c r="C10" s="47" t="s">
        <v>47</v>
      </c>
      <c r="D10" s="26" t="s">
        <v>50</v>
      </c>
      <c r="E10" s="26" t="s">
        <v>77</v>
      </c>
    </row>
    <row customHeight="1" ht="48" r="11" spans="1:5" x14ac:dyDescent="0.25">
      <c r="A11" s="61"/>
      <c r="B11" s="46" t="s">
        <v>46</v>
      </c>
      <c r="C11" s="47" t="s">
        <v>25</v>
      </c>
      <c r="D11" s="48" t="s">
        <v>19</v>
      </c>
      <c r="E11" s="26" t="s">
        <v>65</v>
      </c>
    </row>
    <row ht="15.75" r="12" spans="1:5" x14ac:dyDescent="0.25">
      <c r="A12" s="63" t="s">
        <v>48</v>
      </c>
      <c r="B12" s="63"/>
      <c r="C12" s="63"/>
      <c r="D12" s="63"/>
      <c r="E12" s="63"/>
    </row>
    <row customHeight="1" ht="201.75" r="13" spans="1:5" x14ac:dyDescent="0.25">
      <c r="A13" s="64" t="s">
        <v>78</v>
      </c>
      <c r="B13" s="65"/>
      <c r="C13" s="65"/>
      <c r="D13" s="65"/>
      <c r="E13" s="66"/>
    </row>
    <row customHeight="1" hidden="1" ht="30" r="14" spans="1:5" x14ac:dyDescent="0.25">
      <c r="A14" s="49" t="s">
        <v>31</v>
      </c>
      <c r="B14" s="50">
        <f>COUNTIF(D3:D9,"Neschváleno")+COUNTIF(D11,"Nevyhovuje")</f>
        <v>0</v>
      </c>
      <c r="C14" s="32"/>
      <c r="D14" s="32"/>
      <c r="E14" s="32"/>
    </row>
    <row r="15" spans="1:5" x14ac:dyDescent="0.25">
      <c r="A15" s="29"/>
      <c r="B15" s="29"/>
      <c r="C15" s="30"/>
      <c r="D15" s="30"/>
      <c r="E15" s="30"/>
    </row>
    <row ht="15.75" r="16" spans="1:5" x14ac:dyDescent="0.25">
      <c r="A16" s="31"/>
      <c r="B16" s="31"/>
      <c r="C16" s="32"/>
      <c r="D16" s="32"/>
      <c r="E16" s="30"/>
    </row>
    <row ht="47.25" r="17" spans="1:4" x14ac:dyDescent="0.25">
      <c r="A17" s="33" t="s">
        <v>32</v>
      </c>
      <c r="B17" s="34" t="s">
        <v>66</v>
      </c>
      <c r="C17" s="34"/>
      <c r="D17" s="28"/>
    </row>
    <row ht="15.75" r="18" spans="1:4" x14ac:dyDescent="0.25">
      <c r="A18" s="35"/>
      <c r="B18" s="35"/>
      <c r="C18" s="35"/>
      <c r="D18" s="28"/>
    </row>
    <row ht="15.75" r="19" spans="1:4" x14ac:dyDescent="0.25">
      <c r="A19" s="34"/>
      <c r="B19" s="34" t="s">
        <v>67</v>
      </c>
      <c r="C19" s="36"/>
      <c r="D19" s="28"/>
    </row>
    <row ht="15.75" r="20" spans="1:4" x14ac:dyDescent="0.25">
      <c r="A20" s="37" t="s">
        <v>68</v>
      </c>
      <c r="B20" s="38">
        <v>42681</v>
      </c>
      <c r="C20" s="39"/>
      <c r="D20" s="28"/>
    </row>
    <row ht="15.75" r="21" spans="1:4" x14ac:dyDescent="0.25">
      <c r="A21" s="40"/>
      <c r="B21" s="35"/>
      <c r="C21" s="41"/>
      <c r="D21" s="28"/>
    </row>
    <row ht="15.75" r="22" spans="1:4" x14ac:dyDescent="0.25">
      <c r="A22" s="39"/>
      <c r="B22" s="39"/>
      <c r="C22" s="27"/>
      <c r="D22" s="28"/>
    </row>
    <row ht="15.75" r="23" spans="1:4" x14ac:dyDescent="0.25">
      <c r="A23" s="39"/>
      <c r="B23" s="39"/>
      <c r="C23" s="27"/>
      <c r="D23" s="28"/>
    </row>
    <row ht="15.75" r="24" spans="1:4" x14ac:dyDescent="0.25">
      <c r="A24" s="27"/>
      <c r="B24" s="27"/>
      <c r="C24" s="27"/>
      <c r="D24" s="28"/>
    </row>
    <row ht="15.75" r="25" spans="1:4" x14ac:dyDescent="0.25">
      <c r="A25" s="27"/>
      <c r="B25" s="27"/>
      <c r="C25" s="27"/>
      <c r="D25" s="28"/>
    </row>
    <row ht="15.75" r="26" spans="1:4" x14ac:dyDescent="0.25">
      <c r="A26" s="27"/>
      <c r="B26" s="27"/>
      <c r="C26" s="27"/>
      <c r="D26" s="28"/>
    </row>
    <row ht="15.75" r="27" spans="1:4" x14ac:dyDescent="0.25">
      <c r="A27" s="27"/>
      <c r="B27" s="27"/>
      <c r="C27" s="27"/>
      <c r="D27" s="28"/>
    </row>
    <row ht="15.75" r="28" spans="1:4" x14ac:dyDescent="0.25">
      <c r="A28" s="27"/>
      <c r="B28" s="27"/>
      <c r="C28" s="27"/>
      <c r="D28" s="28"/>
    </row>
    <row ht="15.75" r="29" spans="1:4" x14ac:dyDescent="0.25">
      <c r="A29" s="27"/>
      <c r="B29" s="27"/>
      <c r="C29" s="27"/>
      <c r="D29" s="28"/>
    </row>
  </sheetData>
  <mergeCells count="5">
    <mergeCell ref="A4:A5"/>
    <mergeCell ref="A6:A7"/>
    <mergeCell ref="A8:A11"/>
    <mergeCell ref="A12:E12"/>
    <mergeCell ref="A13:E13"/>
  </mergeCells>
  <pageMargins bottom="0" footer="0.31496062992125984" header="0.31496062992125984" left="0" right="0.39370078740157483" top="0.39370078740157483"/>
  <pageSetup fitToHeight="0" horizontalDpi="4294967294" orientation="landscape" paperSize="9" r:id="rId1" scale="52"/>
  <extLst>
    <ext xmlns:x14="http://schemas.microsoft.com/office/spreadsheetml/2009/9/main" uri="{CCE6A557-97BC-4b89-ADB6-D9C93CAAB3DF}">
      <x14:dataValidations xmlns:xm="http://schemas.microsoft.com/office/excel/2006/main" count="2">
        <x14:dataValidation allowBlank="1" prompt="Vylučovací kritérium" showErrorMessage="1" showInputMessage="1" type="list">
          <x14:formula1>
            <xm:f>List3!$B$1:$B$2</xm:f>
          </x14:formula1>
          <xm:sqref>D11</xm:sqref>
        </x14:dataValidation>
        <x14:dataValidation allowBlank="1" prompt="Kombin. kritérium" showErrorMessage="1" showInputMessage="1" type="list">
          <x14:formula1>
            <xm:f>List3!$C$1:$C$3</xm:f>
          </x14:formula1>
          <xm:sqref>D3:D10</xm:sqref>
        </x14:dataValidation>
      </x14:dataValidations>
    </ext>
  </extLst>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C4"/>
  <sheetViews>
    <sheetView workbookViewId="0">
      <selection activeCell="C4" sqref="C4"/>
    </sheetView>
  </sheetViews>
  <sheetFormatPr defaultRowHeight="15" x14ac:dyDescent="0.25"/>
  <cols>
    <col min="1" max="1" customWidth="true" width="18.28515625" collapsed="false"/>
    <col min="2" max="2" customWidth="true" width="16.0" collapsed="false"/>
    <col min="3" max="3" customWidth="true" width="31.7109375" collapsed="false"/>
  </cols>
  <sheetData>
    <row r="1" spans="1:3" x14ac:dyDescent="0.25">
      <c r="A1" t="s">
        <v>26</v>
      </c>
      <c r="B1" t="s">
        <v>19</v>
      </c>
      <c r="C1" t="s">
        <v>49</v>
      </c>
    </row>
    <row r="2" spans="1:3" x14ac:dyDescent="0.25">
      <c r="A2" t="s">
        <v>27</v>
      </c>
      <c r="B2" t="s">
        <v>20</v>
      </c>
      <c r="C2" t="s">
        <v>50</v>
      </c>
    </row>
    <row r="3" spans="1:3" x14ac:dyDescent="0.25">
      <c r="A3" t="s">
        <v>28</v>
      </c>
      <c r="C3" t="s">
        <v>51</v>
      </c>
    </row>
    <row r="4" spans="1:3" x14ac:dyDescent="0.25">
      <c r="A4" t="s">
        <v>29</v>
      </c>
    </row>
  </sheetData>
  <pageMargins bottom="0.78740157499999996" footer="0.3" header="0.3" left="0.7" right="0.7" top="0.787401574999999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listy</vt:lpstr>
      </vt:variant>
      <vt:variant>
        <vt:i4>4</vt:i4>
      </vt:variant>
    </vt:vector>
  </HeadingPairs>
  <TitlesOfParts>
    <vt:vector baseType="lpstr" size="4">
      <vt:lpstr>INFO</vt:lpstr>
      <vt:lpstr>Otevřené výzvy</vt:lpstr>
      <vt:lpstr>Uzavřené výzvy</vt:lpstr>
      <vt:lpstr>List3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2015-04-29T11:32:07Z</dcterms:created>
  <cp:lastPrinted>2016-11-07T11:45:10Z</cp:lastPrinted>
  <dcterms:modified xsi:type="dcterms:W3CDTF">2016-11-08T09:15:00Z</dcterms:modified>
</cp:coreProperties>
</file>