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Koubova\Desktop\KLIENTI\Kovaz\"/>
    </mc:Choice>
  </mc:AlternateContent>
  <bookViews>
    <workbookView windowHeight="7755" windowWidth="20490" xWindow="0" yWindow="0"/>
  </bookViews>
  <sheets>
    <sheet name="Plán vzdělávání" r:id="rId1" sheetId="2"/>
  </sheets>
  <definedNames>
    <definedName hidden="1" localSheetId="0" name="_xlnm._FilterDatabase">'Plán vzdělávání'!$A$1:$O$155</definedName>
  </definedNames>
  <calcPr calcId="152511"/>
</workbook>
</file>

<file path=xl/calcChain.xml><?xml version="1.0" encoding="utf-8"?>
<calcChain xmlns="http://schemas.openxmlformats.org/spreadsheetml/2006/main">
  <c i="2" l="1" r="G20"/>
  <c i="2" l="1" r="AB120"/>
  <c i="2" r="AB118"/>
  <c i="2" r="AB115"/>
  <c i="2" r="AB112"/>
  <c i="2" r="AB111"/>
  <c i="2" r="AB106"/>
  <c i="2" r="AB101"/>
  <c i="2" r="AB100"/>
  <c i="2" r="AB96"/>
  <c i="2" r="AB92"/>
  <c i="2" r="AB89"/>
  <c i="2" r="AB88"/>
  <c i="2" r="AB85"/>
  <c i="2" r="AB59"/>
  <c i="2" r="AB58"/>
  <c i="2" r="AB53"/>
  <c i="2" r="AB52"/>
  <c i="2" r="AB49"/>
  <c i="2" r="AB48"/>
  <c i="2" r="AB46"/>
  <c i="2" r="AB44"/>
  <c i="2" r="AB42"/>
  <c i="2" r="AB34"/>
  <c i="2" r="AB4"/>
  <c i="2" r="Q120"/>
  <c i="2" r="Q118"/>
  <c i="2" r="Q115"/>
  <c i="2" r="Q112"/>
  <c i="2" r="Q111"/>
  <c i="2" r="Q101"/>
  <c i="2" r="Q100"/>
  <c i="2" r="Q96"/>
  <c i="2" r="Q92"/>
  <c i="2" r="Q89"/>
  <c i="2" r="Q88"/>
  <c i="2" r="Q59"/>
  <c i="2" r="Q58"/>
  <c i="2" r="Q53"/>
  <c i="2" r="Q52"/>
  <c i="2" r="Q49"/>
  <c i="2" r="Q48"/>
  <c i="2" r="Q46"/>
  <c i="2" r="Q44"/>
  <c i="2" r="Q42"/>
  <c i="2" r="Q34"/>
  <c i="2" r="Q4"/>
  <c i="2" l="1" r="AB158"/>
  <c i="2" r="L149"/>
  <c i="2" r="L150"/>
  <c i="2" r="L151"/>
  <c i="2" r="L152"/>
  <c i="2" r="L148"/>
  <c i="2" r="L120"/>
  <c i="2" r="L118"/>
  <c i="2" r="L115"/>
  <c i="2" r="L112"/>
  <c i="2" r="L111"/>
  <c i="2" r="L101"/>
  <c i="2" r="L100"/>
  <c i="2" r="L96"/>
  <c i="2" r="L92"/>
  <c i="2" r="L89"/>
  <c i="2" r="L88"/>
  <c i="2" r="L59"/>
  <c i="2" r="L58"/>
  <c i="2" r="L53"/>
  <c i="2" r="L52"/>
  <c i="2" r="L49"/>
  <c i="2" r="L48"/>
  <c i="2" r="L46"/>
  <c i="2" r="L44"/>
  <c i="2" r="L42"/>
  <c i="2" r="L34"/>
  <c i="2" r="L4"/>
  <c i="2" r="M42"/>
  <c i="2" l="1" r="D147"/>
  <c i="2" r="E147"/>
  <c i="2" r="F147"/>
  <c i="2" r="G147"/>
  <c i="2" r="H147"/>
  <c i="2" r="I147"/>
  <c i="2" r="J147"/>
  <c i="2" r="K147"/>
  <c i="2" r="C147"/>
  <c i="2" r="D106"/>
  <c i="2" r="E106"/>
  <c i="2" r="F106"/>
  <c i="2" r="G106"/>
  <c i="2" r="H106"/>
  <c i="2" r="I106"/>
  <c i="2" r="J106"/>
  <c i="2" r="K106"/>
  <c i="2" r="C106"/>
  <c i="2" r="D85"/>
  <c i="2" r="E85"/>
  <c i="2" r="F85"/>
  <c i="2" r="G85"/>
  <c i="2" r="H85"/>
  <c i="2" r="I85"/>
  <c i="2" r="J85"/>
  <c i="2" r="K85"/>
  <c i="2" r="C85"/>
  <c i="2" r="D72"/>
  <c i="2" r="E72"/>
  <c i="2" r="F72"/>
  <c i="2" r="G72"/>
  <c i="2" r="H72"/>
  <c i="2" r="I72"/>
  <c i="2" r="J72"/>
  <c i="2" r="K72"/>
  <c i="2" r="C72"/>
  <c i="2" r="D68"/>
  <c i="2" r="E68"/>
  <c i="2" r="F68"/>
  <c i="2" r="G68"/>
  <c i="2" r="H68"/>
  <c i="2" r="I68"/>
  <c i="2" r="J68"/>
  <c i="2" r="K68"/>
  <c i="2" r="C68"/>
  <c i="2" r="D31"/>
  <c i="2" r="E31"/>
  <c i="2" r="F31"/>
  <c i="2" r="G31"/>
  <c i="2" r="H31"/>
  <c i="2" r="I31"/>
  <c i="2" r="J31"/>
  <c i="2" r="K31"/>
  <c i="2" r="C31"/>
  <c i="2" r="D3"/>
  <c i="2" r="E3"/>
  <c i="2" r="F3"/>
  <c i="2" r="G3"/>
  <c i="2" r="H3"/>
  <c i="2" r="I3"/>
  <c i="2" r="J3"/>
  <c i="2" r="K3"/>
  <c i="2" r="C3"/>
  <c i="2" l="1" r="M149"/>
  <c i="2" r="O149" s="1"/>
  <c i="2" r="M150"/>
  <c i="2" r="O150" s="1"/>
  <c i="2" r="M151"/>
  <c i="2" r="O151" s="1"/>
  <c i="2" r="M152"/>
  <c i="2" r="O152" s="1"/>
  <c i="2" r="M153"/>
  <c i="2" r="O153" s="1"/>
  <c i="2" r="M154"/>
  <c i="2" r="O154" s="1"/>
  <c i="2" r="M155"/>
  <c i="2" r="O155" s="1"/>
  <c i="2" r="M148"/>
  <c i="2" r="M108"/>
  <c i="2" r="O108" s="1"/>
  <c i="2" r="M109"/>
  <c i="2" r="O109" s="1"/>
  <c i="2" r="M110"/>
  <c i="2" r="O110" s="1"/>
  <c i="2" r="M111"/>
  <c i="2" r="O111" s="1"/>
  <c i="2" r="M112"/>
  <c i="2" r="O112" s="1"/>
  <c i="2" r="M113"/>
  <c i="2" r="O113" s="1"/>
  <c i="2" r="M114"/>
  <c i="2" r="O114" s="1"/>
  <c i="2" r="M115"/>
  <c i="2" r="O115" s="1"/>
  <c i="2" r="M116"/>
  <c i="2" r="O116" s="1"/>
  <c i="2" r="M117"/>
  <c i="2" r="O117" s="1"/>
  <c i="2" r="M118"/>
  <c i="2" r="O118" s="1"/>
  <c i="2" r="M119"/>
  <c i="2" r="O119" s="1"/>
  <c i="2" r="M120"/>
  <c i="2" r="O120" s="1"/>
  <c i="2" r="M121"/>
  <c i="2" r="O121" s="1"/>
  <c i="2" r="M122"/>
  <c i="2" r="O122" s="1"/>
  <c i="2" r="M123"/>
  <c i="2" r="O123" s="1"/>
  <c i="2" r="M124"/>
  <c i="2" r="O124" s="1"/>
  <c i="2" r="M125"/>
  <c i="2" r="O125" s="1"/>
  <c i="2" r="M126"/>
  <c i="2" r="O126" s="1"/>
  <c i="2" r="M127"/>
  <c i="2" r="O127" s="1"/>
  <c i="2" r="M128"/>
  <c i="2" r="O128" s="1"/>
  <c i="2" r="M129"/>
  <c i="2" r="O129" s="1"/>
  <c i="2" r="M130"/>
  <c i="2" r="O130" s="1"/>
  <c i="2" r="M131"/>
  <c i="2" r="O131" s="1"/>
  <c i="2" r="M132"/>
  <c i="2" r="O132" s="1"/>
  <c i="2" r="M133"/>
  <c i="2" r="O133" s="1"/>
  <c i="2" r="M134"/>
  <c i="2" r="O134" s="1"/>
  <c i="2" r="M135"/>
  <c i="2" r="O135" s="1"/>
  <c i="2" r="M136"/>
  <c i="2" r="O136" s="1"/>
  <c i="2" r="M137"/>
  <c i="2" r="O137" s="1"/>
  <c i="2" r="M138"/>
  <c i="2" r="O138" s="1"/>
  <c i="2" r="M139"/>
  <c i="2" r="O139" s="1"/>
  <c i="2" r="M140"/>
  <c i="2" r="O140" s="1"/>
  <c i="2" r="M141"/>
  <c i="2" r="O141" s="1"/>
  <c i="2" r="M142"/>
  <c i="2" r="O142" s="1"/>
  <c i="2" r="M143"/>
  <c i="2" r="O143" s="1"/>
  <c i="2" r="M144"/>
  <c i="2" r="O144" s="1"/>
  <c i="2" r="M145"/>
  <c i="2" r="O145" s="1"/>
  <c i="2" r="M146"/>
  <c i="2" r="O146" s="1"/>
  <c i="2" r="M107"/>
  <c i="2" r="M87"/>
  <c i="2" r="O87" s="1"/>
  <c i="2" r="M88"/>
  <c i="2" r="O88" s="1"/>
  <c i="2" r="M89"/>
  <c i="2" r="O89" s="1"/>
  <c i="2" r="M90"/>
  <c i="2" r="O90" s="1"/>
  <c i="2" r="M91"/>
  <c i="2" r="O91" s="1"/>
  <c i="2" r="M92"/>
  <c i="2" r="O92" s="1"/>
  <c i="2" r="M93"/>
  <c i="2" r="O93" s="1"/>
  <c i="2" r="M94"/>
  <c i="2" r="O94" s="1"/>
  <c i="2" r="M95"/>
  <c i="2" r="O95" s="1"/>
  <c i="2" r="M96"/>
  <c i="2" r="O96" s="1"/>
  <c i="2" r="M97"/>
  <c i="2" r="O97" s="1"/>
  <c i="2" r="M98"/>
  <c i="2" r="O98" s="1"/>
  <c i="2" r="M99"/>
  <c i="2" r="O99" s="1"/>
  <c i="2" r="M100"/>
  <c i="2" r="O100" s="1"/>
  <c i="2" r="M101"/>
  <c i="2" r="O101" s="1"/>
  <c i="2" r="M102"/>
  <c i="2" r="O102" s="1"/>
  <c i="2" r="M103"/>
  <c i="2" r="O103" s="1"/>
  <c i="2" r="M104"/>
  <c i="2" r="O104" s="1"/>
  <c i="2" r="M105"/>
  <c i="2" r="O105" s="1"/>
  <c i="2" r="M86"/>
  <c i="2" r="M74"/>
  <c i="2" r="O74" s="1"/>
  <c i="2" r="M75"/>
  <c i="2" r="O75" s="1"/>
  <c i="2" r="M76"/>
  <c i="2" r="O76" s="1"/>
  <c i="2" r="M77"/>
  <c i="2" r="O77" s="1"/>
  <c i="2" r="M78"/>
  <c i="2" r="O78" s="1"/>
  <c i="2" r="M79"/>
  <c i="2" r="O79" s="1"/>
  <c i="2" r="M80"/>
  <c i="2" r="O80" s="1"/>
  <c i="2" r="M81"/>
  <c i="2" r="O81" s="1"/>
  <c i="2" r="M82"/>
  <c i="2" r="O82" s="1"/>
  <c i="2" r="M83"/>
  <c i="2" r="O83" s="1"/>
  <c i="2" r="M84"/>
  <c i="2" r="O84" s="1"/>
  <c i="2" r="M73"/>
  <c i="2" r="M70"/>
  <c i="2" r="O70" s="1"/>
  <c i="2" r="M71"/>
  <c i="2" r="O71" s="1"/>
  <c i="2" r="M69"/>
  <c i="2" r="M33"/>
  <c i="2" r="O33" s="1"/>
  <c i="2" r="M34"/>
  <c i="2" r="O34" s="1"/>
  <c i="2" r="M35"/>
  <c i="2" r="O35" s="1"/>
  <c i="2" r="M36"/>
  <c i="2" r="O36" s="1"/>
  <c i="2" r="M37"/>
  <c i="2" r="O37" s="1"/>
  <c i="2" r="M38"/>
  <c i="2" r="O38" s="1"/>
  <c i="2" r="M39"/>
  <c i="2" r="O39" s="1"/>
  <c i="2" r="M40"/>
  <c i="2" r="O40" s="1"/>
  <c i="2" r="M41"/>
  <c i="2" r="O41" s="1"/>
  <c i="2" r="O42"/>
  <c i="2" r="M43"/>
  <c i="2" r="O43" s="1"/>
  <c i="2" r="M44"/>
  <c i="2" r="O44" s="1"/>
  <c i="2" r="M45"/>
  <c i="2" r="O45" s="1"/>
  <c i="2" r="M46"/>
  <c i="2" r="O46" s="1"/>
  <c i="2" r="M47"/>
  <c i="2" r="O47" s="1"/>
  <c i="2" r="M48"/>
  <c i="2" r="O48" s="1"/>
  <c i="2" r="M49"/>
  <c i="2" r="O49" s="1"/>
  <c i="2" r="M50"/>
  <c i="2" r="O50" s="1"/>
  <c i="2" r="M51"/>
  <c i="2" r="O51" s="1"/>
  <c i="2" r="M52"/>
  <c i="2" r="O52" s="1"/>
  <c i="2" r="M53"/>
  <c i="2" r="O53" s="1"/>
  <c i="2" r="M54"/>
  <c i="2" r="O54" s="1"/>
  <c i="2" r="M55"/>
  <c i="2" r="O55" s="1"/>
  <c i="2" r="M56"/>
  <c i="2" r="O56" s="1"/>
  <c i="2" r="M57"/>
  <c i="2" r="O57" s="1"/>
  <c i="2" r="M58"/>
  <c i="2" r="O58" s="1"/>
  <c i="2" r="M59"/>
  <c i="2" r="O59" s="1"/>
  <c i="2" r="M60"/>
  <c i="2" r="O60" s="1"/>
  <c i="2" r="M61"/>
  <c i="2" r="O61" s="1"/>
  <c i="2" r="M62"/>
  <c i="2" r="O62" s="1"/>
  <c i="2" r="M63"/>
  <c i="2" r="O63" s="1"/>
  <c i="2" r="M64"/>
  <c i="2" r="O64" s="1"/>
  <c i="2" r="M65"/>
  <c i="2" r="O65" s="1"/>
  <c i="2" r="M66"/>
  <c i="2" r="O66" s="1"/>
  <c i="2" r="M67"/>
  <c i="2" r="O67" s="1"/>
  <c i="2" r="M32"/>
  <c i="2" l="1" r="M68"/>
  <c i="2" r="M31"/>
  <c i="2" r="M147"/>
  <c i="2" r="O148"/>
  <c i="2" r="O147" s="1"/>
  <c i="2" r="M106"/>
  <c i="2" r="O107"/>
  <c i="2" r="O106" s="1"/>
  <c i="2" r="M85"/>
  <c i="2" r="M72"/>
  <c i="2" r="O73"/>
  <c i="2" r="O72" s="1"/>
  <c i="2" r="O86"/>
  <c i="2" r="O85" s="1"/>
  <c i="2" r="O32"/>
  <c i="2" r="O31" s="1"/>
  <c i="2" r="O69"/>
  <c i="2" r="O68" s="1"/>
  <c i="2" r="M5"/>
  <c i="2" r="O5" s="1"/>
  <c i="2" r="M6"/>
  <c i="2" r="O6" s="1"/>
  <c i="2" r="M7"/>
  <c i="2" r="O7" s="1"/>
  <c i="2" r="M8"/>
  <c i="2" r="O8" s="1"/>
  <c i="2" r="M9"/>
  <c i="2" r="O9" s="1"/>
  <c i="2" r="M10"/>
  <c i="2" r="O10" s="1"/>
  <c i="2" r="M11"/>
  <c i="2" r="O11" s="1"/>
  <c i="2" r="M12"/>
  <c i="2" r="O12" s="1"/>
  <c i="2" r="M13"/>
  <c i="2" r="O13" s="1"/>
  <c i="2" r="M14"/>
  <c i="2" r="O14" s="1"/>
  <c i="2" r="M15"/>
  <c i="2" r="O15" s="1"/>
  <c i="2" r="M16"/>
  <c i="2" r="O16" s="1"/>
  <c i="2" r="M17"/>
  <c i="2" r="O17" s="1"/>
  <c i="2" r="M18"/>
  <c i="2" r="O18" s="1"/>
  <c i="2" r="M19"/>
  <c i="2" r="O19" s="1"/>
  <c i="2" r="M20"/>
  <c i="2" r="O20" s="1"/>
  <c i="2" r="M21"/>
  <c i="2" r="O21" s="1"/>
  <c i="2" r="M22"/>
  <c i="2" r="O22" s="1"/>
  <c i="2" r="M23"/>
  <c i="2" r="O23" s="1"/>
  <c i="2" r="M24"/>
  <c i="2" r="O24" s="1"/>
  <c i="2" r="M25"/>
  <c i="2" r="O25" s="1"/>
  <c i="2" r="M26"/>
  <c i="2" r="O26" s="1"/>
  <c i="2" r="M27"/>
  <c i="2" r="O27" s="1"/>
  <c i="2" r="M28"/>
  <c i="2" r="O28" s="1"/>
  <c i="2" r="M29"/>
  <c i="2" r="O29" s="1"/>
  <c i="2" r="M30"/>
  <c i="2" r="O30" s="1"/>
  <c i="2" r="M4"/>
  <c i="2" l="1" r="M3"/>
  <c i="2" r="O4"/>
  <c i="2" r="O3" s="1"/>
  <c i="2" r="O157" s="1"/>
</calcChain>
</file>

<file path=xl/comments1.xml><?xml version="1.0" encoding="utf-8"?>
<comments xmlns="http://schemas.openxmlformats.org/spreadsheetml/2006/main">
  <authors>
    <author/>
    <author>Iveta Schovancová</author>
  </authors>
  <commentList>
    <comment authorId="0" ref="T1" shapeId="0">
      <text>
        <r>
          <rPr>
            <sz val="11"/>
            <color indexed="8"/>
            <rFont val="Calibri"/>
            <family val="2"/>
            <charset val="238"/>
          </rPr>
          <t>VYBERTE</t>
        </r>
      </text>
    </comment>
    <comment authorId="1" ref="B148" shapeId="0">
      <text>
        <r>
          <rPr>
            <b/>
            <sz val="9"/>
            <color indexed="81"/>
            <rFont val="Tahoma"/>
            <family val="2"/>
            <charset val="238"/>
          </rPr>
          <t>Iveta Schovancová:</t>
        </r>
        <r>
          <rPr>
            <sz val="9"/>
            <color indexed="81"/>
            <rFont val="Tahoma"/>
            <family val="2"/>
            <charset val="238"/>
          </rPr>
          <t xml:space="preserve">
DLE HODIN EXTERNÍCH KURZŮ
</t>
        </r>
      </text>
    </comment>
  </commentList>
</comments>
</file>

<file path=xl/sharedStrings.xml><?xml version="1.0" encoding="utf-8"?>
<sst xmlns="http://schemas.openxmlformats.org/spreadsheetml/2006/main" count="222" uniqueCount="182">
  <si>
    <t>Počet školených osob dle pracovního zařazení 
(převažující pracovní náplň)</t>
  </si>
  <si>
    <t>Cena kurzu</t>
  </si>
  <si>
    <t>Cena CELKEM</t>
  </si>
  <si>
    <t>OBECNÉ IT</t>
  </si>
  <si>
    <t xml:space="preserve">MS Office Excel </t>
  </si>
  <si>
    <t xml:space="preserve">MS Office Powerpoint </t>
  </si>
  <si>
    <t xml:space="preserve">MS Word </t>
  </si>
  <si>
    <t xml:space="preserve">MS Outlook </t>
  </si>
  <si>
    <t xml:space="preserve">MS Access </t>
  </si>
  <si>
    <t xml:space="preserve">MS Sharepoint </t>
  </si>
  <si>
    <t xml:space="preserve">MS Publisher </t>
  </si>
  <si>
    <t xml:space="preserve">MS Office – ostatní programy </t>
  </si>
  <si>
    <t xml:space="preserve">HTML a CSS </t>
  </si>
  <si>
    <t xml:space="preserve">HTML </t>
  </si>
  <si>
    <t xml:space="preserve">CSS </t>
  </si>
  <si>
    <t xml:space="preserve">Adobe Flash </t>
  </si>
  <si>
    <t xml:space="preserve">JavaSkript </t>
  </si>
  <si>
    <t xml:space="preserve">PHP </t>
  </si>
  <si>
    <t xml:space="preserve">Linux základní kurz </t>
  </si>
  <si>
    <t xml:space="preserve">Windows 8 </t>
  </si>
  <si>
    <t xml:space="preserve">AutoCAD základní kurz </t>
  </si>
  <si>
    <t xml:space="preserve">AutoCAD 3D </t>
  </si>
  <si>
    <t xml:space="preserve">CorelDraw </t>
  </si>
  <si>
    <t xml:space="preserve">GIMP </t>
  </si>
  <si>
    <t xml:space="preserve">PhotoShop </t>
  </si>
  <si>
    <t xml:space="preserve">Helios orange </t>
  </si>
  <si>
    <t xml:space="preserve">Helios green </t>
  </si>
  <si>
    <t xml:space="preserve">SAP </t>
  </si>
  <si>
    <t xml:space="preserve">Microsoft dynamics AX </t>
  </si>
  <si>
    <t xml:space="preserve">Microsoft dynamics AX - financials I. </t>
  </si>
  <si>
    <t xml:space="preserve">Pohoda </t>
  </si>
  <si>
    <t>MĚKKÉ A MANAŽERSKÉ DOVEDNOSTI</t>
  </si>
  <si>
    <t xml:space="preserve">Vyjednávání a argumentace </t>
  </si>
  <si>
    <t xml:space="preserve">Asertivní jednání </t>
  </si>
  <si>
    <t xml:space="preserve">Efektivní komunikace </t>
  </si>
  <si>
    <t xml:space="preserve">Emoční inteligence </t>
  </si>
  <si>
    <t xml:space="preserve">Firemní kultura </t>
  </si>
  <si>
    <t xml:space="preserve">Hodnocení zaměstnanců </t>
  </si>
  <si>
    <t xml:space="preserve">Jednání a vyjednávání </t>
  </si>
  <si>
    <t xml:space="preserve">Komunikace v obtížných situacích </t>
  </si>
  <si>
    <t xml:space="preserve">Konfliktní situace </t>
  </si>
  <si>
    <t xml:space="preserve">Vedení a koučink zaměstnanců </t>
  </si>
  <si>
    <t xml:space="preserve">Management (řízení) změn </t>
  </si>
  <si>
    <t xml:space="preserve">Motivace zaměstnanců </t>
  </si>
  <si>
    <t xml:space="preserve">Obchodní dovednosti </t>
  </si>
  <si>
    <t xml:space="preserve">Postupy výběru zaměstnanců </t>
  </si>
  <si>
    <t xml:space="preserve">Prezentační dovednosti </t>
  </si>
  <si>
    <t xml:space="preserve">Rétorika </t>
  </si>
  <si>
    <t xml:space="preserve">Stres a jeho odstraňování </t>
  </si>
  <si>
    <t xml:space="preserve">Time management </t>
  </si>
  <si>
    <t xml:space="preserve">IMAGE obchodníka </t>
  </si>
  <si>
    <t xml:space="preserve">Kompetentní manažer </t>
  </si>
  <si>
    <t xml:space="preserve">Kreativní metody v řízení </t>
  </si>
  <si>
    <t xml:space="preserve">Marketingový a komunikační mix </t>
  </si>
  <si>
    <t xml:space="preserve">Nátlakové metody - jak se bránit </t>
  </si>
  <si>
    <t xml:space="preserve">Obchodní jednání </t>
  </si>
  <si>
    <t xml:space="preserve">Osobnostní typologie zákazníka </t>
  </si>
  <si>
    <t xml:space="preserve">Pokročilé vyjednávací techniky </t>
  </si>
  <si>
    <t xml:space="preserve">Psychologie v obchodě </t>
  </si>
  <si>
    <t xml:space="preserve">Snižování nákladů </t>
  </si>
  <si>
    <t xml:space="preserve">Strategické myšlení, plánování, rozhodování a řízení </t>
  </si>
  <si>
    <t xml:space="preserve">Týmová spolupráce </t>
  </si>
  <si>
    <t xml:space="preserve">Vnitrofiremní komunikace </t>
  </si>
  <si>
    <t xml:space="preserve">Zvyšování efektivity procesů </t>
  </si>
  <si>
    <t xml:space="preserve">Zvyšování výkonnosti </t>
  </si>
  <si>
    <t xml:space="preserve">Projektové řízení </t>
  </si>
  <si>
    <t xml:space="preserve">Štíhlá výroba (konkrétní systémy) </t>
  </si>
  <si>
    <t xml:space="preserve">Koučink </t>
  </si>
  <si>
    <t>JAZYKOVÉ VZDĚLÁVÁNÍ</t>
  </si>
  <si>
    <t>Anglický jazyk</t>
  </si>
  <si>
    <t>Německý jazyk</t>
  </si>
  <si>
    <t>další</t>
  </si>
  <si>
    <t>SPECIALIZOVANÉ IT</t>
  </si>
  <si>
    <t xml:space="preserve">XML </t>
  </si>
  <si>
    <t xml:space="preserve">Java </t>
  </si>
  <si>
    <t xml:space="preserve">C# </t>
  </si>
  <si>
    <t xml:space="preserve">C++ </t>
  </si>
  <si>
    <t xml:space="preserve">Python </t>
  </si>
  <si>
    <t xml:space="preserve">Perl </t>
  </si>
  <si>
    <t xml:space="preserve">SQL </t>
  </si>
  <si>
    <t xml:space="preserve">MySQL </t>
  </si>
  <si>
    <t xml:space="preserve">Zabezpečení webových aplikací </t>
  </si>
  <si>
    <t xml:space="preserve">Windows server 2012 - instalace a konfigurace </t>
  </si>
  <si>
    <t xml:space="preserve">Windows server 2012 - správa serveru </t>
  </si>
  <si>
    <t xml:space="preserve">MS SQL Server 2012 </t>
  </si>
  <si>
    <t>ÚČETNÍ, EKONOMICKÉ A PRÁVNÍ KURZY</t>
  </si>
  <si>
    <t xml:space="preserve">Novinky v daních a účetnictví </t>
  </si>
  <si>
    <t xml:space="preserve">Účtování v cizí měně </t>
  </si>
  <si>
    <t xml:space="preserve">Daň z přidané hodnoty </t>
  </si>
  <si>
    <t xml:space="preserve">Daně z příjmu právnických osob </t>
  </si>
  <si>
    <t xml:space="preserve">Daně z příjmu fyzických osob </t>
  </si>
  <si>
    <t xml:space="preserve">Účetní závěrka </t>
  </si>
  <si>
    <t xml:space="preserve">Mzdové účetnictví </t>
  </si>
  <si>
    <t xml:space="preserve">Cestovní náhrady </t>
  </si>
  <si>
    <t xml:space="preserve">Hmotný a nehmotný majetek </t>
  </si>
  <si>
    <t xml:space="preserve">Pohledávky </t>
  </si>
  <si>
    <t xml:space="preserve">Ekonomické minimum/základy </t>
  </si>
  <si>
    <t xml:space="preserve">Cash flow </t>
  </si>
  <si>
    <t xml:space="preserve">Finanční řízení </t>
  </si>
  <si>
    <t xml:space="preserve">Fakturace, doklady </t>
  </si>
  <si>
    <t xml:space="preserve">Kalkulace nákladů </t>
  </si>
  <si>
    <t xml:space="preserve">Incoterms </t>
  </si>
  <si>
    <t xml:space="preserve">Právní minimum </t>
  </si>
  <si>
    <t xml:space="preserve">Veřejné zakázky </t>
  </si>
  <si>
    <t xml:space="preserve">Smluvní vztahy </t>
  </si>
  <si>
    <t xml:space="preserve">Insolvenční řízení </t>
  </si>
  <si>
    <t>TECHNICKÉ A JINÉ ODBORNÉ VZDĚLÁVÁNÍ</t>
  </si>
  <si>
    <t xml:space="preserve">Svařování – zaškolení pracovníků </t>
  </si>
  <si>
    <t xml:space="preserve">Svařování – základní kurzy </t>
  </si>
  <si>
    <t xml:space="preserve">Svařování kurzy dle normy ČSN EN 287-1 </t>
  </si>
  <si>
    <t xml:space="preserve">Periodické přezkoušení dle normy ČSN EN 287-1 </t>
  </si>
  <si>
    <t xml:space="preserve">Obsluha motorové řetězové pily a křovinořezu </t>
  </si>
  <si>
    <t xml:space="preserve">Obsluha manipulačních vozíků </t>
  </si>
  <si>
    <t xml:space="preserve">Vazač břemen </t>
  </si>
  <si>
    <t xml:space="preserve">Výškové práce </t>
  </si>
  <si>
    <t xml:space="preserve">Obsluha pracovních plošin </t>
  </si>
  <si>
    <t xml:space="preserve">Obsluha tlakových nádob stabilních </t>
  </si>
  <si>
    <t xml:space="preserve">Lešenáři </t>
  </si>
  <si>
    <t xml:space="preserve">Základní kurz obsluhy stavebních strojů </t>
  </si>
  <si>
    <t xml:space="preserve">Odborná způsobilost v elektrotechnice dle vyhlášky č. 50/1978 </t>
  </si>
  <si>
    <t xml:space="preserve">Obsluha hydraulické ruky </t>
  </si>
  <si>
    <t xml:space="preserve">Obsluha lesnických kolových traktorů </t>
  </si>
  <si>
    <t xml:space="preserve">Užívání expanzivních přístrojů pro vstřelování </t>
  </si>
  <si>
    <t xml:space="preserve">Gastronomické kurzy </t>
  </si>
  <si>
    <t xml:space="preserve">Obsluha CNC obráběcích strojů </t>
  </si>
  <si>
    <t xml:space="preserve">Řidičské oprávnění skupiny B </t>
  </si>
  <si>
    <t xml:space="preserve">Řidičské oprávnění skupiny C (rozšíření z B na C) </t>
  </si>
  <si>
    <t xml:space="preserve">Řidičské oprávnění skupiny D (rozšíření z C na D) </t>
  </si>
  <si>
    <t xml:space="preserve">Řidičské oprávnění skupiny T </t>
  </si>
  <si>
    <t xml:space="preserve">Vstřikování plastů </t>
  </si>
  <si>
    <t xml:space="preserve">Stavební truhlář </t>
  </si>
  <si>
    <t xml:space="preserve">Truhlář nábytkář </t>
  </si>
  <si>
    <t xml:space="preserve">Lakýrník natěrač </t>
  </si>
  <si>
    <t xml:space="preserve">Opakovací školení obsluhy manipulačních vozíků </t>
  </si>
  <si>
    <t xml:space="preserve">Opakovací školení Vazači </t>
  </si>
  <si>
    <t xml:space="preserve">Opakovací školení odborné způsobilosti v elektrotechnice dle vyhlášky č. 50/1978 Sb. </t>
  </si>
  <si>
    <t xml:space="preserve">Opakovací školení obsluhy expanzních přístrojů - Vstřelovači </t>
  </si>
  <si>
    <t xml:space="preserve">Opakovací školení obsluhy pracovních plošin </t>
  </si>
  <si>
    <t xml:space="preserve">Opakovací školení lešenářů </t>
  </si>
  <si>
    <t xml:space="preserve">Opakovací školení na obsluhu motorových pil a křovinořezů </t>
  </si>
  <si>
    <t xml:space="preserve">Opakovací školení obsluhy stavebních strojů </t>
  </si>
  <si>
    <t xml:space="preserve">Opakovací školení obsluhy hydraulických ruk </t>
  </si>
  <si>
    <t xml:space="preserve">Trenérské kurzy </t>
  </si>
  <si>
    <t xml:space="preserve">Masérský kurz </t>
  </si>
  <si>
    <t xml:space="preserve">Výživový poradce </t>
  </si>
  <si>
    <t xml:space="preserve">Sanitář </t>
  </si>
  <si>
    <t xml:space="preserve">Zdravotník zotavovacích akcí </t>
  </si>
  <si>
    <t>Počet osobo hodin</t>
  </si>
  <si>
    <t>x</t>
  </si>
  <si>
    <t>INTERNÍ LEKTOR</t>
  </si>
  <si>
    <t>X</t>
  </si>
  <si>
    <t>CELKEM</t>
  </si>
  <si>
    <r>
      <t xml:space="preserve">CZ ISCO 1
</t>
    </r>
    <r>
      <rPr>
        <b/>
        <sz val="11"/>
        <color theme="1"/>
        <rFont val="Calibri"/>
        <family val="2"/>
        <charset val="238"/>
        <scheme val="minor"/>
      </rPr>
      <t>Nejvyšší</t>
    </r>
    <r>
      <rPr>
        <sz val="11"/>
        <color theme="1"/>
        <rFont val="Calibri"/>
        <family val="2"/>
        <charset val="238"/>
        <scheme val="minor"/>
      </rPr>
      <t xml:space="preserve"> představitelé společností
náměstci
ředitelé
řídící pracovníci</t>
    </r>
  </si>
  <si>
    <r>
      <t xml:space="preserve">CZ ISCO 2
</t>
    </r>
    <r>
      <rPr>
        <b/>
        <sz val="11"/>
        <color theme="1"/>
        <rFont val="Calibri"/>
        <family val="2"/>
        <charset val="238"/>
        <scheme val="minor"/>
      </rPr>
      <t>inženýři, magistři</t>
    </r>
    <r>
      <rPr>
        <sz val="11"/>
        <color theme="1"/>
        <rFont val="Calibri"/>
        <family val="2"/>
        <charset val="238"/>
        <scheme val="minor"/>
      </rPr>
      <t xml:space="preserve">
architekti
hlavní účetní
auditoři
</t>
    </r>
  </si>
  <si>
    <r>
      <t xml:space="preserve">CZ ISCO 3
</t>
    </r>
    <r>
      <rPr>
        <b/>
        <sz val="11"/>
        <color theme="1"/>
        <rFont val="Calibri"/>
        <family val="2"/>
        <charset val="238"/>
        <scheme val="minor"/>
      </rPr>
      <t>technici</t>
    </r>
    <r>
      <rPr>
        <sz val="11"/>
        <color theme="1"/>
        <rFont val="Calibri"/>
        <family val="2"/>
        <charset val="238"/>
        <scheme val="minor"/>
      </rPr>
      <t xml:space="preserve">
mistři
odborní pracovníci (obchodní zástupci, odborní účetní, nákupčí,  vedoucí administrativy, odborní asistenti
</t>
    </r>
  </si>
  <si>
    <r>
      <t xml:space="preserve">CZ ISCO 4
</t>
    </r>
    <r>
      <rPr>
        <b/>
        <sz val="11"/>
        <color theme="1"/>
        <rFont val="Calibri"/>
        <family val="2"/>
        <charset val="238"/>
        <scheme val="minor"/>
      </rPr>
      <t>všeobecní</t>
    </r>
    <r>
      <rPr>
        <sz val="11"/>
        <color theme="1"/>
        <rFont val="Calibri"/>
        <family val="2"/>
        <charset val="238"/>
        <scheme val="minor"/>
      </rPr>
      <t xml:space="preserve"> asistenti, účetní, referenti, fakturanti, mzdoví účetní</t>
    </r>
  </si>
  <si>
    <r>
      <t xml:space="preserve">CZ ISCO 5
pracovníci ve </t>
    </r>
    <r>
      <rPr>
        <b/>
        <sz val="11"/>
        <color theme="1"/>
        <rFont val="Calibri"/>
        <family val="2"/>
        <charset val="238"/>
        <scheme val="minor"/>
      </rPr>
      <t>službách</t>
    </r>
    <r>
      <rPr>
        <sz val="11"/>
        <color theme="1"/>
        <rFont val="Calibri"/>
        <family val="2"/>
        <charset val="238"/>
        <scheme val="minor"/>
      </rPr>
      <t xml:space="preserve"> - prodavači</t>
    </r>
  </si>
  <si>
    <r>
      <t xml:space="preserve">CZ ISCO 6
pracovníci v </t>
    </r>
    <r>
      <rPr>
        <b/>
        <sz val="11"/>
        <color theme="1"/>
        <rFont val="Calibri"/>
        <family val="2"/>
        <charset val="238"/>
        <scheme val="minor"/>
      </rPr>
      <t>zemědělství</t>
    </r>
    <r>
      <rPr>
        <sz val="11"/>
        <color theme="1"/>
        <rFont val="Calibri"/>
        <family val="2"/>
        <charset val="238"/>
        <scheme val="minor"/>
      </rPr>
      <t xml:space="preserve"> a lesnictví</t>
    </r>
  </si>
  <si>
    <r>
      <t xml:space="preserve">CZ ISCO 7
</t>
    </r>
    <r>
      <rPr>
        <b/>
        <sz val="11"/>
        <color theme="1"/>
        <rFont val="Calibri"/>
        <family val="2"/>
        <charset val="238"/>
        <scheme val="minor"/>
      </rPr>
      <t>řemeslníci a opraváři -</t>
    </r>
    <r>
      <rPr>
        <sz val="11"/>
        <color theme="1"/>
        <rFont val="Calibri"/>
        <family val="2"/>
        <charset val="238"/>
        <scheme val="minor"/>
      </rPr>
      <t xml:space="preserve"> zedníci, pokrývači, malíři, lakýrníci, montéři, nástrojáři, seřizovači, obsluha obráběcích strojů, mechanici a opraváři strojů, truhláři</t>
    </r>
  </si>
  <si>
    <r>
      <t xml:space="preserve">CZ ISCO 8
</t>
    </r>
    <r>
      <rPr>
        <b/>
        <sz val="11"/>
        <color theme="1"/>
        <rFont val="Calibri"/>
        <family val="2"/>
        <charset val="238"/>
        <scheme val="minor"/>
      </rPr>
      <t xml:space="preserve">obsluha strojů </t>
    </r>
    <r>
      <rPr>
        <sz val="11"/>
        <color theme="1"/>
        <rFont val="Calibri"/>
        <family val="2"/>
        <charset val="238"/>
        <scheme val="minor"/>
      </rPr>
      <t>- lakovací zařízení, chemická výroba, plast, prvotní zpracování dřeva, balení, etiketování, obsluha pojizdních zařízení</t>
    </r>
  </si>
  <si>
    <r>
      <t xml:space="preserve">CZ ISCO 9
</t>
    </r>
    <r>
      <rPr>
        <b/>
        <sz val="11"/>
        <color theme="1"/>
        <rFont val="Calibri"/>
        <family val="2"/>
        <charset val="238"/>
        <scheme val="minor"/>
      </rPr>
      <t xml:space="preserve">pomocní a nekvalifikovaní - </t>
    </r>
    <r>
      <rPr>
        <sz val="11"/>
        <color theme="1"/>
        <rFont val="Calibri"/>
        <family val="2"/>
        <charset val="238"/>
        <scheme val="minor"/>
      </rPr>
      <t>uklízečky, pomocníci ve výrobě, ruční balení</t>
    </r>
  </si>
  <si>
    <t>Počet skupin</t>
  </si>
  <si>
    <t>otevřený / uzavřený kurz</t>
  </si>
  <si>
    <t>TERMÍNY ŠKOLENÍ</t>
  </si>
  <si>
    <t>březen</t>
  </si>
  <si>
    <t>duben</t>
  </si>
  <si>
    <t>květen</t>
  </si>
  <si>
    <t>červen</t>
  </si>
  <si>
    <t>červenec</t>
  </si>
  <si>
    <t>srpen</t>
  </si>
  <si>
    <t>přízemí zasedací místnost v sídle firmy</t>
  </si>
  <si>
    <t>uzavřený</t>
  </si>
  <si>
    <t>Počet osob celkem</t>
  </si>
  <si>
    <t>Počet hodin na skupinu</t>
  </si>
  <si>
    <t xml:space="preserve">
Název kurzu</t>
  </si>
  <si>
    <t>Počet hodin celkem</t>
  </si>
  <si>
    <t>Počet osob pro otevřený kurz</t>
  </si>
  <si>
    <t xml:space="preserve">Místo realizace
</t>
  </si>
  <si>
    <t>Název kurzu</t>
  </si>
  <si>
    <t xml:space="preserve">Cena za skupinu </t>
  </si>
  <si>
    <t>Cena celkem za kurz</t>
  </si>
  <si>
    <t>Časová dotace na skupinu a kurz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</si>
</sst>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3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AC090"/>
        <bgColor rgb="FFFFCC99"/>
      </patternFill>
    </fill>
    <fill>
      <patternFill patternType="solid">
        <fgColor theme="0"/>
        <bgColor rgb="FFFFCC9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borderId="0" fillId="0" fontId="0" numFmtId="0"/>
  </cellStyleXfs>
  <cellXfs count="44">
    <xf borderId="0" fillId="0" fontId="0" numFmtId="0" xfId="0"/>
    <xf applyAlignment="1" applyBorder="1" applyFill="1" borderId="1" fillId="3" fontId="0" numFmtId="0" xfId="0">
      <alignment horizontal="center"/>
    </xf>
    <xf applyAlignment="1" applyBorder="1" applyFont="1" borderId="1" fillId="0" fontId="0" numFmtId="0" xfId="0">
      <alignment horizontal="center" vertical="center" wrapText="1"/>
    </xf>
    <xf applyAlignment="1" applyBorder="1" applyFill="1" applyFont="1" borderId="1" fillId="0" fontId="0" numFmtId="0" xfId="0">
      <alignment horizontal="center" vertical="center" wrapText="1"/>
    </xf>
    <xf applyAlignment="1" applyBorder="1" applyFill="1" applyFont="1" borderId="1" fillId="4" fontId="1" numFmtId="0" xfId="0">
      <alignment wrapText="1"/>
    </xf>
    <xf applyAlignment="1" applyBorder="1" applyFill="1" borderId="1" fillId="4" fontId="0" numFmtId="0" xfId="0">
      <alignment horizontal="center"/>
    </xf>
    <xf applyAlignment="1" applyBorder="1" applyFill="1" borderId="2" fillId="4" fontId="0" numFmtId="0" xfId="0">
      <alignment horizontal="center"/>
    </xf>
    <xf applyBorder="1" borderId="0" fillId="0" fontId="0" numFmtId="0" xfId="0"/>
    <xf applyAlignment="1" applyBorder="1" applyFill="1" applyFont="1" borderId="1" fillId="4" fontId="1" numFmtId="0" xfId="0">
      <alignment horizontal="center"/>
    </xf>
    <xf applyAlignment="1" applyBorder="1" applyFill="1" applyProtection="1" borderId="2" fillId="2" fontId="0" numFmtId="0" xfId="0">
      <alignment horizontal="center"/>
      <protection locked="0"/>
    </xf>
    <xf applyAlignment="1" applyBorder="1" applyFill="1" applyProtection="1" borderId="1" fillId="2" fontId="0" numFmtId="0" xfId="0">
      <alignment horizontal="center"/>
      <protection locked="0"/>
    </xf>
    <xf applyAlignment="1" applyBorder="1" applyFill="1" applyProtection="1" borderId="1" fillId="2" fontId="0" numFmtId="0" xfId="0">
      <alignment wrapText="1"/>
      <protection locked="0"/>
    </xf>
    <xf applyBorder="1" applyFill="1" applyProtection="1" borderId="1" fillId="2" fontId="0" numFmtId="0" xfId="0">
      <protection locked="0"/>
    </xf>
    <xf applyAlignment="1" applyBorder="1" applyFill="1" applyProtection="1" borderId="2" fillId="4" fontId="0" numFmtId="0" xfId="0">
      <alignment horizontal="center"/>
    </xf>
    <xf applyAlignment="1" applyBorder="1" applyFill="1" applyNumberFormat="1" applyProtection="1" borderId="2" fillId="4" fontId="0" numFmtId="3" xfId="0">
      <alignment horizontal="center"/>
    </xf>
    <xf applyAlignment="1" applyBorder="1" applyNumberFormat="1" borderId="1" fillId="0" fontId="0" numFmtId="3" xfId="0">
      <alignment horizontal="center"/>
    </xf>
    <xf applyAlignment="1" applyBorder="1" applyFill="1" applyNumberFormat="1" borderId="2" fillId="4" fontId="0" numFmtId="3" xfId="0">
      <alignment horizontal="center"/>
    </xf>
    <xf applyAlignment="1" applyBorder="1" applyFill="1" applyNumberFormat="1" borderId="1" fillId="4" fontId="0" numFmtId="3" xfId="0">
      <alignment horizontal="center"/>
    </xf>
    <xf applyAlignment="1" applyBorder="1" applyFill="1" applyNumberFormat="1" borderId="1" fillId="0" fontId="0" numFmtId="3" xfId="0">
      <alignment horizontal="center"/>
    </xf>
    <xf applyAlignment="1" applyBorder="1" applyFill="1" applyFont="1" applyNumberFormat="1" borderId="1" fillId="4" fontId="1" numFmtId="3" xfId="0">
      <alignment horizontal="center"/>
    </xf>
    <xf applyFill="1" applyFont="1" borderId="0" fillId="5" fontId="5" numFmtId="0" xfId="0"/>
    <xf applyAlignment="1" applyFill="1" applyFont="1" applyNumberFormat="1" borderId="0" fillId="5" fontId="5" numFmtId="3" xfId="0">
      <alignment horizontal="center"/>
    </xf>
    <xf applyBorder="1" borderId="1" fillId="0" fontId="0" numFmtId="0" xfId="0"/>
    <xf applyBorder="1" applyFill="1" borderId="1" fillId="4" fontId="0" numFmtId="0" xfId="0"/>
    <xf applyAlignment="1" applyBorder="1" applyFill="1" applyFont="1" borderId="3" fillId="6" fontId="6" numFmtId="0" xfId="0">
      <alignment horizontal="center" vertical="center" wrapText="1"/>
    </xf>
    <xf applyAlignment="1" applyBorder="1" applyFont="1" borderId="1" fillId="0" fontId="2" numFmtId="0" xfId="0">
      <alignment horizontal="center" vertical="center" wrapText="1"/>
    </xf>
    <xf applyAlignment="1" applyBorder="1" applyFill="1" applyFont="1" borderId="1" fillId="6" fontId="6" numFmtId="0" xfId="0">
      <alignment horizontal="center" vertical="center" wrapText="1"/>
    </xf>
    <xf applyAlignment="1" applyBorder="1" applyFill="1" applyFont="1" borderId="1" fillId="3" fontId="8" numFmtId="0" xfId="0">
      <alignment horizontal="center" vertical="center" wrapText="1"/>
    </xf>
    <xf applyAlignment="1" applyBorder="1" applyFill="1" applyFont="1" borderId="3" fillId="7" fontId="6" numFmtId="0" xfId="0">
      <alignment horizontal="center" vertical="center" wrapText="1"/>
    </xf>
    <xf applyAlignment="1" applyBorder="1" applyFill="1" applyFont="1" borderId="1" fillId="3" fontId="9" numFmtId="0" xfId="0">
      <alignment horizontal="center" vertical="center" wrapText="1"/>
    </xf>
    <xf applyAlignment="1" applyBorder="1" applyFill="1" applyFont="1" borderId="3" fillId="7" fontId="10" numFmtId="0" xfId="0">
      <alignment horizontal="center" vertical="center" wrapText="1"/>
    </xf>
    <xf applyAlignment="1" applyBorder="1" applyFill="1" applyFont="1" borderId="4" fillId="7" fontId="10" numFmtId="0" xfId="0">
      <alignment horizontal="center" vertical="center" wrapText="1"/>
    </xf>
    <xf applyAlignment="1" applyBorder="1" applyFill="1" applyFont="1" borderId="1" fillId="4" fontId="11" numFmtId="0" xfId="0">
      <alignment wrapText="1"/>
    </xf>
    <xf applyAlignment="1" applyBorder="1" applyFill="1" applyFont="1" borderId="1" fillId="4" fontId="12" numFmtId="0" xfId="0">
      <alignment horizontal="center"/>
    </xf>
    <xf applyAlignment="1" applyBorder="1" applyFill="1" applyFont="1" applyProtection="1" borderId="1" fillId="2" fontId="12" numFmtId="0" xfId="0">
      <alignment wrapText="1"/>
      <protection locked="0"/>
    </xf>
    <xf applyAlignment="1" applyBorder="1" applyFill="1" applyFont="1" borderId="1" fillId="3" fontId="12" numFmtId="0" xfId="0">
      <alignment horizontal="center"/>
    </xf>
    <xf applyAlignment="1" applyBorder="1" applyFill="1" applyFont="1" applyProtection="1" borderId="2" fillId="4" fontId="12" numFmtId="0" xfId="0">
      <alignment horizontal="center"/>
    </xf>
    <xf applyAlignment="1" applyBorder="1" applyFill="1" applyFont="1" applyProtection="1" borderId="1" fillId="2" fontId="12" numFmtId="0" xfId="0">
      <alignment horizontal="center"/>
      <protection locked="0"/>
    </xf>
    <xf applyBorder="1" applyFill="1" applyFont="1" borderId="1" fillId="4" fontId="12" numFmtId="0" xfId="0"/>
    <xf applyBorder="1" applyFont="1" borderId="1" fillId="0" fontId="12" numFmtId="0" xfId="0"/>
    <xf applyAlignment="1" applyBorder="1" applyFill="1" applyFont="1" borderId="2" fillId="4" fontId="12" numFmtId="0" xfId="0">
      <alignment horizontal="center"/>
    </xf>
    <xf applyAlignment="1" applyBorder="1" applyFont="1" borderId="1" fillId="0" fontId="12" numFmtId="0" xfId="0">
      <alignment wrapText="1"/>
    </xf>
    <xf applyAlignment="1" applyBorder="1" applyFont="1" borderId="1" fillId="0" fontId="2" numFmtId="0" xfId="0">
      <alignment horizontal="center" vertical="center" wrapText="1"/>
    </xf>
    <xf applyAlignment="1" applyBorder="1" applyFill="1" applyFont="1" applyNumberFormat="1" borderId="1" fillId="6" fontId="6" numFmtId="17" xfId="0">
      <alignment horizontal="center"/>
    </xf>
  </cellXfs>
  <cellStyles count="1">
    <cellStyle builtinId="0" name="Normální" xfId="0"/>
  </cellStyles>
  <dxfs count="0"/>
  <tableStyles count="0" defaultPivotStyle="PivotStyleLight16" defaultTableStyle="TableStyleMedium2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vmlDrawing1.vml" Type="http://schemas.openxmlformats.org/officeDocument/2006/relationships/vmlDrawing"/>
<Relationship Id="rId3" Target="../comments1.xml" Type="http://schemas.openxmlformats.org/officeDocument/2006/relationships/comment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sheetPr filterMode="1"/>
  <dimension ref="A1:AB158"/>
  <sheetViews>
    <sheetView tabSelected="1" topLeftCell="A2" workbookViewId="0">
      <pane activePane="topRight" state="frozen" topLeftCell="B1" xSplit="1"/>
      <selection activeCell="A58" sqref="A58"/>
      <selection activeCell="R2" pane="topRight" sqref="R2"/>
    </sheetView>
  </sheetViews>
  <sheetFormatPr defaultRowHeight="15" x14ac:dyDescent="0.25"/>
  <cols>
    <col min="1" max="1" customWidth="true" width="40.85546875" collapsed="false"/>
    <col min="2" max="2" customWidth="true" width="13.5703125" collapsed="false"/>
    <col min="3" max="4" customWidth="true" hidden="true" width="16.140625" collapsed="false"/>
    <col min="5" max="5" customWidth="true" hidden="true" width="21.5703125" collapsed="false"/>
    <col min="6" max="7" customWidth="true" hidden="true" width="16.140625" collapsed="false"/>
    <col min="8" max="8" customWidth="true" hidden="true" width="12.85546875" collapsed="false"/>
    <col min="9" max="9" customWidth="true" hidden="true" width="17.85546875" collapsed="false"/>
    <col min="10" max="10" customWidth="true" hidden="true" width="18.140625" collapsed="false"/>
    <col min="11" max="11" customWidth="true" width="0.140625" collapsed="false"/>
    <col min="12" max="12" customWidth="true" width="11.85546875" collapsed="false"/>
    <col min="13" max="13" customWidth="true" hidden="true" width="14.85546875" collapsed="false"/>
    <col min="14" max="14" customWidth="true" hidden="true" width="14.7109375" collapsed="false"/>
    <col min="15" max="15" customWidth="true" hidden="true" width="15.85546875" collapsed="false"/>
    <col min="17" max="17" customWidth="true" width="12.7109375" collapsed="false"/>
    <col min="18" max="18" customWidth="true" width="14.7109375" collapsed="false"/>
    <col min="19" max="19" customWidth="true" width="19.7109375" collapsed="false"/>
    <col min="20" max="20" customWidth="true" width="9.0" collapsed="false"/>
    <col min="21" max="26" customWidth="true" hidden="true" width="0.0" collapsed="false"/>
    <col min="27" max="27" customWidth="true" width="12.7109375" collapsed="false"/>
    <col min="28" max="28" bestFit="true" customWidth="true" width="10.85546875" collapsed="false"/>
  </cols>
  <sheetData>
    <row customHeight="1" hidden="1" ht="47.25" r="1" spans="1:28" x14ac:dyDescent="0.25">
      <c r="A1" s="29" t="s">
        <v>174</v>
      </c>
      <c r="B1" s="29" t="s">
        <v>173</v>
      </c>
      <c r="C1" s="42" t="s">
        <v>0</v>
      </c>
      <c r="D1" s="42"/>
      <c r="E1" s="42"/>
      <c r="F1" s="42"/>
      <c r="G1" s="42"/>
      <c r="H1" s="42"/>
      <c r="I1" s="42"/>
      <c r="J1" s="42"/>
      <c r="K1" s="42"/>
      <c r="L1" s="25"/>
      <c r="M1" s="42" t="s">
        <v>147</v>
      </c>
      <c r="N1" s="42" t="s">
        <v>1</v>
      </c>
      <c r="O1" s="42" t="s">
        <v>2</v>
      </c>
      <c r="P1" s="27" t="s">
        <v>161</v>
      </c>
      <c r="Q1" s="26"/>
      <c r="R1" s="26"/>
      <c r="S1" s="28" t="s">
        <v>177</v>
      </c>
      <c r="T1" s="28" t="s">
        <v>162</v>
      </c>
      <c r="U1" s="43" t="s">
        <v>163</v>
      </c>
      <c r="V1" s="43"/>
      <c r="W1" s="43"/>
      <c r="X1" s="43"/>
      <c r="Y1" s="43"/>
      <c r="Z1" s="43"/>
    </row>
    <row customHeight="1" ht="87" r="2" spans="1:28" x14ac:dyDescent="0.25">
      <c r="A2" s="29" t="s">
        <v>178</v>
      </c>
      <c r="B2" s="29" t="s">
        <v>181</v>
      </c>
      <c r="C2" s="2" t="s">
        <v>152</v>
      </c>
      <c r="D2" s="2" t="s">
        <v>153</v>
      </c>
      <c r="E2" s="2" t="s">
        <v>154</v>
      </c>
      <c r="F2" s="2" t="s">
        <v>155</v>
      </c>
      <c r="G2" s="3" t="s">
        <v>156</v>
      </c>
      <c r="H2" s="3" t="s">
        <v>157</v>
      </c>
      <c r="I2" s="3" t="s">
        <v>158</v>
      </c>
      <c r="J2" s="3" t="s">
        <v>159</v>
      </c>
      <c r="K2" s="3" t="s">
        <v>160</v>
      </c>
      <c r="L2" s="29" t="s">
        <v>172</v>
      </c>
      <c r="M2" s="42"/>
      <c r="N2" s="42"/>
      <c r="O2" s="42"/>
      <c r="P2" s="29" t="s">
        <v>161</v>
      </c>
      <c r="Q2" s="30" t="s">
        <v>175</v>
      </c>
      <c r="R2" s="30" t="s">
        <v>176</v>
      </c>
      <c r="S2" s="30" t="s">
        <v>177</v>
      </c>
      <c r="T2" s="30" t="s">
        <v>171</v>
      </c>
      <c r="U2" s="24" t="s">
        <v>164</v>
      </c>
      <c r="V2" s="24" t="s">
        <v>165</v>
      </c>
      <c r="W2" s="24" t="s">
        <v>166</v>
      </c>
      <c r="X2" s="24" t="s">
        <v>167</v>
      </c>
      <c r="Y2" s="24" t="s">
        <v>168</v>
      </c>
      <c r="Z2" s="24" t="s">
        <v>169</v>
      </c>
      <c r="AA2" s="31" t="s">
        <v>179</v>
      </c>
      <c r="AB2" s="31" t="s">
        <v>180</v>
      </c>
    </row>
    <row r="3" spans="1:28" x14ac:dyDescent="0.25">
      <c r="A3" s="32" t="s">
        <v>3</v>
      </c>
      <c r="B3" s="33"/>
      <c r="C3" s="13">
        <f>(C4*$B$4)+(C5*$B$5)+(C6*$B$6)+(C7*$B$7)+(C8*$B$8)+(C9*$B$9)+(C10*$B$10)+(C11*$B$11)+(C12*$B$12)+(C13*$B$13)+(C14*$B$14)+(C15*$B$15)+(C16*$B$16)+(C17*$B$17)+(C18*$B$18)+(C19*$B$19)+(C20*$B$20)+(C21*$B$21)+(C22*$B$22)+(C23*$B$23)+(C24*$B$24)+(C25*$B$25)+(C26*$B$26)+(C27*$B$27)+(C28*$B$28)+(C29*$B$29)+(C30*$B$30)</f>
        <v>0</v>
      </c>
      <c r="D3" s="13">
        <f ref="D3:K3" si="0" t="shared">(D4*$B$4)+(D5*$B$5)+(D6*$B$6)+(D7*$B$7)+(D8*$B$8)+(D9*$B$9)+(D10*$B$10)+(D11*$B$11)+(D12*$B$12)+(D13*$B$13)+(D14*$B$14)+(D15*$B$15)+(D16*$B$16)+(D17*$B$17)+(D18*$B$18)+(D19*$B$19)+(D20*$B$20)+(D21*$B$21)+(D22*$B$22)+(D23*$B$23)+(D24*$B$24)+(D25*$B$25)+(D26*$B$26)+(D27*$B$27)+(D28*$B$28)+(D29*$B$29)+(D30*$B$30)</f>
        <v>0</v>
      </c>
      <c r="E3" s="13">
        <f si="0" t="shared"/>
        <v>0</v>
      </c>
      <c r="F3" s="13">
        <f si="0" t="shared"/>
        <v>96</v>
      </c>
      <c r="G3" s="13">
        <f si="0" t="shared"/>
        <v>0</v>
      </c>
      <c r="H3" s="13">
        <f si="0" t="shared"/>
        <v>0</v>
      </c>
      <c r="I3" s="13">
        <f si="0" t="shared"/>
        <v>0</v>
      </c>
      <c r="J3" s="13">
        <f si="0" t="shared"/>
        <v>0</v>
      </c>
      <c r="K3" s="13">
        <f si="0" t="shared"/>
        <v>0</v>
      </c>
      <c r="L3" s="36"/>
      <c r="M3" s="14">
        <f ref="M3" si="1" t="shared">SUM(M4:M30)</f>
        <v>96</v>
      </c>
      <c r="N3" s="14" t="s">
        <v>148</v>
      </c>
      <c r="O3" s="14">
        <f ref="O3" si="2" t="shared">SUM(O4:O30)</f>
        <v>31104</v>
      </c>
      <c r="P3" s="38"/>
      <c r="Q3" s="38"/>
      <c r="R3" s="38"/>
      <c r="S3" s="38"/>
      <c r="T3" s="38"/>
      <c r="U3" s="23"/>
      <c r="V3" s="23"/>
      <c r="W3" s="23"/>
      <c r="X3" s="23"/>
      <c r="Y3" s="23"/>
      <c r="Z3" s="23"/>
      <c r="AA3" s="39"/>
      <c r="AB3" s="39"/>
    </row>
    <row ht="24.75" r="4" spans="1:28" x14ac:dyDescent="0.25">
      <c r="A4" s="34" t="s">
        <v>4</v>
      </c>
      <c r="B4" s="35">
        <v>16</v>
      </c>
      <c r="C4" s="9">
        <v>0</v>
      </c>
      <c r="D4" s="10">
        <v>0</v>
      </c>
      <c r="E4" s="10">
        <v>0</v>
      </c>
      <c r="F4" s="10">
        <v>6</v>
      </c>
      <c r="G4" s="10">
        <v>0</v>
      </c>
      <c r="H4" s="10">
        <v>0</v>
      </c>
      <c r="I4" s="10">
        <v>0</v>
      </c>
      <c r="J4" s="10">
        <v>0</v>
      </c>
      <c r="K4" s="10">
        <v>0</v>
      </c>
      <c r="L4" s="37">
        <f>SUBTOTAL(9,C4,D4,E4,F4,G4,H4,I4,J4,K4)</f>
        <v>6</v>
      </c>
      <c r="M4" s="15">
        <f ref="M4:M30" si="3" t="shared">SUM(C4:K4)*B4</f>
        <v>96</v>
      </c>
      <c r="N4" s="15">
        <v>324</v>
      </c>
      <c r="O4" s="15">
        <f>M4*N4</f>
        <v>31104</v>
      </c>
      <c r="P4" s="39">
        <v>1</v>
      </c>
      <c r="Q4" s="39">
        <f>B4*P4</f>
        <v>16</v>
      </c>
      <c r="R4" s="39"/>
      <c r="S4" s="41" t="s">
        <v>170</v>
      </c>
      <c r="T4" s="39" t="s">
        <v>171</v>
      </c>
      <c r="U4" s="22"/>
      <c r="V4" s="22"/>
      <c r="W4" s="22"/>
      <c r="X4" s="22"/>
      <c r="Y4" s="22"/>
      <c r="Z4" s="22"/>
      <c r="AA4" s="39"/>
      <c r="AB4" s="39">
        <f>P4*AA4</f>
        <v>0</v>
      </c>
    </row>
    <row hidden="1" r="5" spans="1:28" x14ac:dyDescent="0.25">
      <c r="A5" s="11" t="s">
        <v>5</v>
      </c>
      <c r="B5" s="1">
        <v>16</v>
      </c>
      <c r="C5" s="9">
        <v>0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/>
      <c r="M5" s="15">
        <f si="3" t="shared"/>
        <v>0</v>
      </c>
      <c r="N5" s="15">
        <v>324</v>
      </c>
      <c r="O5" s="15">
        <f ref="O5:O30" si="4" t="shared">M5*N5</f>
        <v>0</v>
      </c>
    </row>
    <row hidden="1" r="6" spans="1:28" x14ac:dyDescent="0.25">
      <c r="A6" s="11" t="s">
        <v>6</v>
      </c>
      <c r="B6" s="1">
        <v>16</v>
      </c>
      <c r="C6" s="9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/>
      <c r="M6" s="15">
        <f si="3" t="shared"/>
        <v>0</v>
      </c>
      <c r="N6" s="15">
        <v>324</v>
      </c>
      <c r="O6" s="15">
        <f si="4" t="shared"/>
        <v>0</v>
      </c>
    </row>
    <row hidden="1" r="7" spans="1:28" x14ac:dyDescent="0.25">
      <c r="A7" s="11" t="s">
        <v>7</v>
      </c>
      <c r="B7" s="1">
        <v>8</v>
      </c>
      <c r="C7" s="9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/>
      <c r="M7" s="15">
        <f si="3" t="shared"/>
        <v>0</v>
      </c>
      <c r="N7" s="15">
        <v>324</v>
      </c>
      <c r="O7" s="15">
        <f si="4" t="shared"/>
        <v>0</v>
      </c>
    </row>
    <row hidden="1" r="8" spans="1:28" x14ac:dyDescent="0.25">
      <c r="A8" s="11" t="s">
        <v>8</v>
      </c>
      <c r="B8" s="1">
        <v>24</v>
      </c>
      <c r="C8" s="9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/>
      <c r="M8" s="15">
        <f si="3" t="shared"/>
        <v>0</v>
      </c>
      <c r="N8" s="15">
        <v>324</v>
      </c>
      <c r="O8" s="15">
        <f si="4" t="shared"/>
        <v>0</v>
      </c>
    </row>
    <row hidden="1" r="9" spans="1:28" x14ac:dyDescent="0.25">
      <c r="A9" s="11" t="s">
        <v>9</v>
      </c>
      <c r="B9" s="1">
        <v>16</v>
      </c>
      <c r="C9" s="9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/>
      <c r="M9" s="15">
        <f si="3" t="shared"/>
        <v>0</v>
      </c>
      <c r="N9" s="15">
        <v>324</v>
      </c>
      <c r="O9" s="15">
        <f si="4" t="shared"/>
        <v>0</v>
      </c>
    </row>
    <row hidden="1" r="10" spans="1:28" x14ac:dyDescent="0.25">
      <c r="A10" s="11" t="s">
        <v>10</v>
      </c>
      <c r="B10" s="1">
        <v>16</v>
      </c>
      <c r="C10" s="9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/>
      <c r="M10" s="15">
        <f si="3" t="shared"/>
        <v>0</v>
      </c>
      <c r="N10" s="15">
        <v>324</v>
      </c>
      <c r="O10" s="15">
        <f si="4" t="shared"/>
        <v>0</v>
      </c>
    </row>
    <row hidden="1" r="11" spans="1:28" x14ac:dyDescent="0.25">
      <c r="A11" s="11" t="s">
        <v>11</v>
      </c>
      <c r="B11" s="1">
        <v>8</v>
      </c>
      <c r="C11" s="9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/>
      <c r="M11" s="15">
        <f si="3" t="shared"/>
        <v>0</v>
      </c>
      <c r="N11" s="15">
        <v>324</v>
      </c>
      <c r="O11" s="15">
        <f si="4" t="shared"/>
        <v>0</v>
      </c>
    </row>
    <row hidden="1" r="12" spans="1:28" x14ac:dyDescent="0.25">
      <c r="A12" s="11" t="s">
        <v>12</v>
      </c>
      <c r="B12" s="1">
        <v>16</v>
      </c>
      <c r="C12" s="9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/>
      <c r="M12" s="15">
        <f si="3" t="shared"/>
        <v>0</v>
      </c>
      <c r="N12" s="15">
        <v>324</v>
      </c>
      <c r="O12" s="15">
        <f si="4" t="shared"/>
        <v>0</v>
      </c>
    </row>
    <row hidden="1" r="13" spans="1:28" x14ac:dyDescent="0.25">
      <c r="A13" s="11" t="s">
        <v>13</v>
      </c>
      <c r="B13" s="1">
        <v>16</v>
      </c>
      <c r="C13" s="9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/>
      <c r="M13" s="15">
        <f si="3" t="shared"/>
        <v>0</v>
      </c>
      <c r="N13" s="15">
        <v>324</v>
      </c>
      <c r="O13" s="15">
        <f si="4" t="shared"/>
        <v>0</v>
      </c>
    </row>
    <row hidden="1" r="14" spans="1:28" x14ac:dyDescent="0.25">
      <c r="A14" s="11" t="s">
        <v>14</v>
      </c>
      <c r="B14" s="1">
        <v>16</v>
      </c>
      <c r="C14" s="9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/>
      <c r="M14" s="15">
        <f si="3" t="shared"/>
        <v>0</v>
      </c>
      <c r="N14" s="15">
        <v>324</v>
      </c>
      <c r="O14" s="15">
        <f si="4" t="shared"/>
        <v>0</v>
      </c>
    </row>
    <row hidden="1" r="15" spans="1:28" x14ac:dyDescent="0.25">
      <c r="A15" s="11" t="s">
        <v>15</v>
      </c>
      <c r="B15" s="1">
        <v>16</v>
      </c>
      <c r="C15" s="9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/>
      <c r="M15" s="15">
        <f si="3" t="shared"/>
        <v>0</v>
      </c>
      <c r="N15" s="15">
        <v>324</v>
      </c>
      <c r="O15" s="15">
        <f si="4" t="shared"/>
        <v>0</v>
      </c>
    </row>
    <row hidden="1" r="16" spans="1:28" x14ac:dyDescent="0.25">
      <c r="A16" s="11" t="s">
        <v>16</v>
      </c>
      <c r="B16" s="1">
        <v>16</v>
      </c>
      <c r="C16" s="9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/>
      <c r="M16" s="15">
        <f si="3" t="shared"/>
        <v>0</v>
      </c>
      <c r="N16" s="15">
        <v>324</v>
      </c>
      <c r="O16" s="15">
        <f si="4" t="shared"/>
        <v>0</v>
      </c>
    </row>
    <row hidden="1" r="17" spans="1:28" x14ac:dyDescent="0.25">
      <c r="A17" s="11" t="s">
        <v>17</v>
      </c>
      <c r="B17" s="1">
        <v>24</v>
      </c>
      <c r="C17" s="9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/>
      <c r="M17" s="15">
        <f si="3" t="shared"/>
        <v>0</v>
      </c>
      <c r="N17" s="15">
        <v>324</v>
      </c>
      <c r="O17" s="15">
        <f si="4" t="shared"/>
        <v>0</v>
      </c>
    </row>
    <row hidden="1" r="18" spans="1:28" x14ac:dyDescent="0.25">
      <c r="A18" s="11" t="s">
        <v>18</v>
      </c>
      <c r="B18" s="1">
        <v>24</v>
      </c>
      <c r="C18" s="9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/>
      <c r="M18" s="15">
        <f si="3" t="shared"/>
        <v>0</v>
      </c>
      <c r="N18" s="15">
        <v>324</v>
      </c>
      <c r="O18" s="15">
        <f si="4" t="shared"/>
        <v>0</v>
      </c>
    </row>
    <row hidden="1" r="19" spans="1:28" x14ac:dyDescent="0.25">
      <c r="A19" s="11" t="s">
        <v>19</v>
      </c>
      <c r="B19" s="1">
        <v>8</v>
      </c>
      <c r="C19" s="9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/>
      <c r="M19" s="15">
        <f si="3" t="shared"/>
        <v>0</v>
      </c>
      <c r="N19" s="15">
        <v>324</v>
      </c>
      <c r="O19" s="15">
        <f si="4" t="shared"/>
        <v>0</v>
      </c>
    </row>
    <row hidden="1" r="20" spans="1:28" x14ac:dyDescent="0.25">
      <c r="A20" s="11" t="s">
        <v>20</v>
      </c>
      <c r="B20" s="1">
        <v>24</v>
      </c>
      <c r="C20" s="9">
        <v>0</v>
      </c>
      <c r="D20" s="10">
        <v>0</v>
      </c>
      <c r="E20" s="10">
        <v>0</v>
      </c>
      <c r="F20" s="10">
        <v>0</v>
      </c>
      <c r="G20" s="10">
        <f>E20-F20</f>
        <v>0</v>
      </c>
      <c r="H20" s="10">
        <v>0</v>
      </c>
      <c r="I20" s="10">
        <v>0</v>
      </c>
      <c r="J20" s="10">
        <v>0</v>
      </c>
      <c r="K20" s="10">
        <v>0</v>
      </c>
      <c r="L20" s="10"/>
      <c r="M20" s="15">
        <f si="3" t="shared"/>
        <v>0</v>
      </c>
      <c r="N20" s="15">
        <v>324</v>
      </c>
      <c r="O20" s="15">
        <f si="4" t="shared"/>
        <v>0</v>
      </c>
    </row>
    <row hidden="1" r="21" spans="1:28" x14ac:dyDescent="0.25">
      <c r="A21" s="11" t="s">
        <v>21</v>
      </c>
      <c r="B21" s="1">
        <v>16</v>
      </c>
      <c r="C21" s="9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/>
      <c r="M21" s="15">
        <f si="3" t="shared"/>
        <v>0</v>
      </c>
      <c r="N21" s="15">
        <v>324</v>
      </c>
      <c r="O21" s="15">
        <f si="4" t="shared"/>
        <v>0</v>
      </c>
    </row>
    <row hidden="1" r="22" spans="1:28" x14ac:dyDescent="0.25">
      <c r="A22" s="11" t="s">
        <v>22</v>
      </c>
      <c r="B22" s="1">
        <v>16</v>
      </c>
      <c r="C22" s="9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/>
      <c r="M22" s="15">
        <f si="3" t="shared"/>
        <v>0</v>
      </c>
      <c r="N22" s="15">
        <v>324</v>
      </c>
      <c r="O22" s="15">
        <f si="4" t="shared"/>
        <v>0</v>
      </c>
    </row>
    <row hidden="1" r="23" spans="1:28" x14ac:dyDescent="0.25">
      <c r="A23" s="11" t="s">
        <v>23</v>
      </c>
      <c r="B23" s="1">
        <v>16</v>
      </c>
      <c r="C23" s="9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/>
      <c r="M23" s="15">
        <f si="3" t="shared"/>
        <v>0</v>
      </c>
      <c r="N23" s="15">
        <v>324</v>
      </c>
      <c r="O23" s="15">
        <f si="4" t="shared"/>
        <v>0</v>
      </c>
    </row>
    <row hidden="1" r="24" spans="1:28" x14ac:dyDescent="0.25">
      <c r="A24" s="11" t="s">
        <v>24</v>
      </c>
      <c r="B24" s="1">
        <v>16</v>
      </c>
      <c r="C24" s="9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/>
      <c r="M24" s="15">
        <f si="3" t="shared"/>
        <v>0</v>
      </c>
      <c r="N24" s="15">
        <v>324</v>
      </c>
      <c r="O24" s="15">
        <f si="4" t="shared"/>
        <v>0</v>
      </c>
    </row>
    <row hidden="1" r="25" spans="1:28" x14ac:dyDescent="0.25">
      <c r="A25" s="11" t="s">
        <v>25</v>
      </c>
      <c r="B25" s="1">
        <v>8</v>
      </c>
      <c r="C25" s="9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/>
      <c r="M25" s="15">
        <f si="3" t="shared"/>
        <v>0</v>
      </c>
      <c r="N25" s="15">
        <v>324</v>
      </c>
      <c r="O25" s="15">
        <f si="4" t="shared"/>
        <v>0</v>
      </c>
    </row>
    <row hidden="1" r="26" spans="1:28" x14ac:dyDescent="0.25">
      <c r="A26" s="11" t="s">
        <v>26</v>
      </c>
      <c r="B26" s="1">
        <v>21</v>
      </c>
      <c r="C26" s="9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/>
      <c r="M26" s="15">
        <f si="3" t="shared"/>
        <v>0</v>
      </c>
      <c r="N26" s="15">
        <v>324</v>
      </c>
      <c r="O26" s="15">
        <f si="4" t="shared"/>
        <v>0</v>
      </c>
    </row>
    <row hidden="1" r="27" spans="1:28" x14ac:dyDescent="0.25">
      <c r="A27" s="11" t="s">
        <v>27</v>
      </c>
      <c r="B27" s="1">
        <v>16</v>
      </c>
      <c r="C27" s="9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/>
      <c r="M27" s="15">
        <f si="3" t="shared"/>
        <v>0</v>
      </c>
      <c r="N27" s="15">
        <v>324</v>
      </c>
      <c r="O27" s="15">
        <f si="4" t="shared"/>
        <v>0</v>
      </c>
    </row>
    <row hidden="1" r="28" spans="1:28" x14ac:dyDescent="0.25">
      <c r="A28" s="11" t="s">
        <v>28</v>
      </c>
      <c r="B28" s="1">
        <v>8</v>
      </c>
      <c r="C28" s="9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/>
      <c r="M28" s="15">
        <f si="3" t="shared"/>
        <v>0</v>
      </c>
      <c r="N28" s="15">
        <v>324</v>
      </c>
      <c r="O28" s="15">
        <f si="4" t="shared"/>
        <v>0</v>
      </c>
    </row>
    <row hidden="1" r="29" spans="1:28" x14ac:dyDescent="0.25">
      <c r="A29" s="11" t="s">
        <v>29</v>
      </c>
      <c r="B29" s="1">
        <v>21</v>
      </c>
      <c r="C29" s="9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/>
      <c r="M29" s="15">
        <f si="3" t="shared"/>
        <v>0</v>
      </c>
      <c r="N29" s="15">
        <v>324</v>
      </c>
      <c r="O29" s="15">
        <f si="4" t="shared"/>
        <v>0</v>
      </c>
    </row>
    <row hidden="1" r="30" spans="1:28" x14ac:dyDescent="0.25">
      <c r="A30" s="11" t="s">
        <v>30</v>
      </c>
      <c r="B30" s="1">
        <v>20</v>
      </c>
      <c r="C30" s="9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/>
      <c r="M30" s="15">
        <f si="3" t="shared"/>
        <v>0</v>
      </c>
      <c r="N30" s="15">
        <v>324</v>
      </c>
      <c r="O30" s="15">
        <f si="4" t="shared"/>
        <v>0</v>
      </c>
    </row>
    <row r="31" spans="1:28" x14ac:dyDescent="0.25">
      <c r="A31" s="32" t="s">
        <v>31</v>
      </c>
      <c r="B31" s="33"/>
      <c r="C31" s="6">
        <f>(C32*$B$32)+(C33*$B$33)+(C34*$B$34)+(C35*$B$35)+(C36*$B$36)+(C37*$B$37)+(C38*$B$38)+(C39*$B$39)+(C40*$B$40)+(C41*$B$41)+(C42*$B$42)+(C43*$B$43)+(C44*$B$44)+(C45*$B$45)+(C46*$B$46)+(C47*$B$47)+(C48*$B$48)+(C49*$B$49)+(C50*$B$50)+(C51*$B$51)+(C52*$B$52)+(C53*$B$53)+(C54*$B$54)+(C55*$B$55)+(C56*$B$56)+(C57*$B$57)+(C58*$B$58)+(C59*$B$59)+(C60*$B$60)+(C61*$B$61)+(C62*$B$62)+(C63*$B$63)+(C64*$B$64)+(C65*$B$65)+(C66*$B$66)+(C67*$B$67)</f>
        <v>160</v>
      </c>
      <c r="D31" s="6">
        <f ref="D31:K31" si="5" t="shared">(D32*$B$32)+(D33*$B$33)+(D34*$B$34)+(D35*$B$35)+(D36*$B$36)+(D37*$B$37)+(D38*$B$38)+(D39*$B$39)+(D40*$B$40)+(D41*$B$41)+(D42*$B$42)+(D43*$B$43)+(D44*$B$44)+(D45*$B$45)+(D46*$B$46)+(D47*$B$47)+(D48*$B$48)+(D49*$B$49)+(D50*$B$50)+(D51*$B$51)+(D52*$B$52)+(D53*$B$53)+(D54*$B$54)+(D55*$B$55)+(D56*$B$56)+(D57*$B$57)+(D58*$B$58)+(D59*$B$59)+(D60*$B$60)+(D61*$B$61)+(D62*$B$62)+(D63*$B$63)+(D64*$B$64)+(D65*$B$65)+(D66*$B$66)+(D67*$B$67)</f>
        <v>320</v>
      </c>
      <c r="E31" s="6">
        <f si="5" t="shared"/>
        <v>0</v>
      </c>
      <c r="F31" s="6">
        <f si="5" t="shared"/>
        <v>304</v>
      </c>
      <c r="G31" s="6">
        <f si="5" t="shared"/>
        <v>640</v>
      </c>
      <c r="H31" s="6">
        <f si="5" t="shared"/>
        <v>0</v>
      </c>
      <c r="I31" s="6">
        <f si="5" t="shared"/>
        <v>0</v>
      </c>
      <c r="J31" s="6">
        <f si="5" t="shared"/>
        <v>0</v>
      </c>
      <c r="K31" s="6">
        <f si="5" t="shared"/>
        <v>32</v>
      </c>
      <c r="L31" s="40"/>
      <c r="M31" s="16">
        <f>SUM(M32:M67)</f>
        <v>1456</v>
      </c>
      <c r="N31" s="17" t="s">
        <v>148</v>
      </c>
      <c r="O31" s="17">
        <f>SUM(O32:O67)</f>
        <v>863408</v>
      </c>
      <c r="P31" s="38"/>
      <c r="Q31" s="38"/>
      <c r="R31" s="38"/>
      <c r="S31" s="38"/>
      <c r="T31" s="38"/>
      <c r="U31" s="23"/>
      <c r="V31" s="23"/>
      <c r="W31" s="23"/>
      <c r="X31" s="23"/>
      <c r="Y31" s="23"/>
      <c r="Z31" s="23"/>
      <c r="AA31" s="39"/>
      <c r="AB31" s="39"/>
    </row>
    <row hidden="1" r="32" spans="1:28" x14ac:dyDescent="0.25">
      <c r="A32" s="11" t="s">
        <v>32</v>
      </c>
      <c r="B32" s="1">
        <v>16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/>
      <c r="M32" s="15">
        <f ref="M32:M67" si="6" t="shared">SUM(C32:K32)*B32</f>
        <v>0</v>
      </c>
      <c r="N32" s="15">
        <v>593</v>
      </c>
      <c r="O32" s="15">
        <f>M32*N32</f>
        <v>0</v>
      </c>
    </row>
    <row hidden="1" r="33" spans="1:28" x14ac:dyDescent="0.25">
      <c r="A33" s="11" t="s">
        <v>33</v>
      </c>
      <c r="B33" s="1">
        <v>16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/>
      <c r="M33" s="15">
        <f si="6" t="shared"/>
        <v>0</v>
      </c>
      <c r="N33" s="15">
        <v>593</v>
      </c>
      <c r="O33" s="15">
        <f ref="O33:O67" si="7" t="shared">M33*N33</f>
        <v>0</v>
      </c>
    </row>
    <row r="34" spans="1:28" x14ac:dyDescent="0.25">
      <c r="A34" s="34" t="s">
        <v>34</v>
      </c>
      <c r="B34" s="35">
        <v>16</v>
      </c>
      <c r="C34" s="9">
        <v>1</v>
      </c>
      <c r="D34" s="9">
        <v>2</v>
      </c>
      <c r="E34" s="9">
        <v>0</v>
      </c>
      <c r="F34" s="9">
        <v>6</v>
      </c>
      <c r="G34" s="9">
        <v>4</v>
      </c>
      <c r="H34" s="9">
        <v>0</v>
      </c>
      <c r="I34" s="9">
        <v>0</v>
      </c>
      <c r="J34" s="9">
        <v>0</v>
      </c>
      <c r="K34" s="9">
        <v>0</v>
      </c>
      <c r="L34" s="37">
        <f>SUBTOTAL(9,C34,D34,E34,F34,G34,H34,I34,J34,K34)</f>
        <v>13</v>
      </c>
      <c r="M34" s="15">
        <f si="6" t="shared"/>
        <v>208</v>
      </c>
      <c r="N34" s="15">
        <v>593</v>
      </c>
      <c r="O34" s="15">
        <f si="7" t="shared"/>
        <v>123344</v>
      </c>
      <c r="P34" s="39">
        <v>2</v>
      </c>
      <c r="Q34" s="39">
        <f>B34*P34</f>
        <v>32</v>
      </c>
      <c r="R34" s="39"/>
      <c r="S34" s="39"/>
      <c r="T34" s="39" t="s">
        <v>171</v>
      </c>
      <c r="U34" s="22"/>
      <c r="V34" s="22"/>
      <c r="W34" s="22"/>
      <c r="X34" s="22"/>
      <c r="Y34" s="22"/>
      <c r="Z34" s="22"/>
      <c r="AA34" s="39"/>
      <c r="AB34" s="39">
        <f>P34*AA34</f>
        <v>0</v>
      </c>
    </row>
    <row hidden="1" r="35" spans="1:28" x14ac:dyDescent="0.25">
      <c r="A35" s="11" t="s">
        <v>35</v>
      </c>
      <c r="B35" s="1">
        <v>16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/>
      <c r="M35" s="15">
        <f si="6" t="shared"/>
        <v>0</v>
      </c>
      <c r="N35" s="15">
        <v>593</v>
      </c>
      <c r="O35" s="15">
        <f si="7" t="shared"/>
        <v>0</v>
      </c>
    </row>
    <row hidden="1" r="36" spans="1:28" x14ac:dyDescent="0.25">
      <c r="A36" s="11" t="s">
        <v>36</v>
      </c>
      <c r="B36" s="1">
        <v>16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/>
      <c r="M36" s="15">
        <f si="6" t="shared"/>
        <v>0</v>
      </c>
      <c r="N36" s="15">
        <v>593</v>
      </c>
      <c r="O36" s="15">
        <f si="7" t="shared"/>
        <v>0</v>
      </c>
    </row>
    <row hidden="1" r="37" spans="1:28" x14ac:dyDescent="0.25">
      <c r="A37" s="11" t="s">
        <v>37</v>
      </c>
      <c r="B37" s="1">
        <v>16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/>
      <c r="M37" s="15">
        <f si="6" t="shared"/>
        <v>0</v>
      </c>
      <c r="N37" s="15">
        <v>593</v>
      </c>
      <c r="O37" s="15">
        <f si="7" t="shared"/>
        <v>0</v>
      </c>
    </row>
    <row hidden="1" r="38" spans="1:28" x14ac:dyDescent="0.25">
      <c r="A38" s="11" t="s">
        <v>38</v>
      </c>
      <c r="B38" s="1">
        <v>16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/>
      <c r="M38" s="15">
        <f si="6" t="shared"/>
        <v>0</v>
      </c>
      <c r="N38" s="15">
        <v>593</v>
      </c>
      <c r="O38" s="15">
        <f si="7" t="shared"/>
        <v>0</v>
      </c>
    </row>
    <row hidden="1" r="39" spans="1:28" x14ac:dyDescent="0.25">
      <c r="A39" s="11" t="s">
        <v>39</v>
      </c>
      <c r="B39" s="1">
        <v>16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/>
      <c r="M39" s="15">
        <f si="6" t="shared"/>
        <v>0</v>
      </c>
      <c r="N39" s="15">
        <v>593</v>
      </c>
      <c r="O39" s="15">
        <f si="7" t="shared"/>
        <v>0</v>
      </c>
    </row>
    <row hidden="1" r="40" spans="1:28" x14ac:dyDescent="0.25">
      <c r="A40" s="11" t="s">
        <v>40</v>
      </c>
      <c r="B40" s="1">
        <v>16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/>
      <c r="M40" s="15">
        <f si="6" t="shared"/>
        <v>0</v>
      </c>
      <c r="N40" s="15">
        <v>593</v>
      </c>
      <c r="O40" s="15">
        <f si="7" t="shared"/>
        <v>0</v>
      </c>
    </row>
    <row hidden="1" r="41" spans="1:28" x14ac:dyDescent="0.25">
      <c r="A41" s="11" t="s">
        <v>41</v>
      </c>
      <c r="B41" s="1">
        <v>16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/>
      <c r="M41" s="15">
        <f si="6" t="shared"/>
        <v>0</v>
      </c>
      <c r="N41" s="15">
        <v>593</v>
      </c>
      <c r="O41" s="15">
        <f si="7" t="shared"/>
        <v>0</v>
      </c>
    </row>
    <row r="42" spans="1:28" x14ac:dyDescent="0.25">
      <c r="A42" s="34" t="s">
        <v>42</v>
      </c>
      <c r="B42" s="35">
        <v>16</v>
      </c>
      <c r="C42" s="9">
        <v>1</v>
      </c>
      <c r="D42" s="9">
        <v>2</v>
      </c>
      <c r="E42" s="9">
        <v>0</v>
      </c>
      <c r="F42" s="9">
        <v>1</v>
      </c>
      <c r="G42" s="9">
        <v>4</v>
      </c>
      <c r="H42" s="9">
        <v>0</v>
      </c>
      <c r="I42" s="9">
        <v>0</v>
      </c>
      <c r="J42" s="9">
        <v>0</v>
      </c>
      <c r="K42" s="9">
        <v>0</v>
      </c>
      <c r="L42" s="37">
        <f>SUBTOTAL(9,C42,D42,E42,F42,G42,H42,I42,J42,K42)</f>
        <v>8</v>
      </c>
      <c r="M42" s="15">
        <f si="6" t="shared"/>
        <v>128</v>
      </c>
      <c r="N42" s="15">
        <v>593</v>
      </c>
      <c r="O42" s="15">
        <f si="7" t="shared"/>
        <v>75904</v>
      </c>
      <c r="P42" s="39">
        <v>1</v>
      </c>
      <c r="Q42" s="39">
        <f>B42*P42</f>
        <v>16</v>
      </c>
      <c r="R42" s="39"/>
      <c r="S42" s="39"/>
      <c r="T42" s="39" t="s">
        <v>171</v>
      </c>
      <c r="U42" s="22"/>
      <c r="V42" s="22"/>
      <c r="W42" s="22"/>
      <c r="X42" s="22"/>
      <c r="Y42" s="22"/>
      <c r="Z42" s="22"/>
      <c r="AA42" s="39"/>
      <c r="AB42" s="39">
        <f>P42*AA42</f>
        <v>0</v>
      </c>
    </row>
    <row hidden="1" r="43" spans="1:28" x14ac:dyDescent="0.25">
      <c r="A43" s="11" t="s">
        <v>43</v>
      </c>
      <c r="B43" s="1">
        <v>16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/>
      <c r="M43" s="15">
        <f si="6" t="shared"/>
        <v>0</v>
      </c>
      <c r="N43" s="15">
        <v>593</v>
      </c>
      <c r="O43" s="15">
        <f si="7" t="shared"/>
        <v>0</v>
      </c>
    </row>
    <row r="44" spans="1:28" x14ac:dyDescent="0.25">
      <c r="A44" s="34" t="s">
        <v>44</v>
      </c>
      <c r="B44" s="35">
        <v>16</v>
      </c>
      <c r="C44" s="9">
        <v>1</v>
      </c>
      <c r="D44" s="9">
        <v>2</v>
      </c>
      <c r="E44" s="9">
        <v>0</v>
      </c>
      <c r="F44" s="9">
        <v>6</v>
      </c>
      <c r="G44" s="9">
        <v>4</v>
      </c>
      <c r="H44" s="9">
        <v>0</v>
      </c>
      <c r="I44" s="9">
        <v>0</v>
      </c>
      <c r="J44" s="9">
        <v>0</v>
      </c>
      <c r="K44" s="9">
        <v>0</v>
      </c>
      <c r="L44" s="37">
        <f>SUBTOTAL(9,C44,D44,E44,F44,G44,H44,I44,J44,K44)</f>
        <v>13</v>
      </c>
      <c r="M44" s="15">
        <f si="6" t="shared"/>
        <v>208</v>
      </c>
      <c r="N44" s="15">
        <v>593</v>
      </c>
      <c r="O44" s="15">
        <f si="7" t="shared"/>
        <v>123344</v>
      </c>
      <c r="P44" s="39">
        <v>2</v>
      </c>
      <c r="Q44" s="39">
        <f>B44*P44</f>
        <v>32</v>
      </c>
      <c r="R44" s="39"/>
      <c r="S44" s="39"/>
      <c r="T44" s="39" t="s">
        <v>171</v>
      </c>
      <c r="U44" s="22"/>
      <c r="V44" s="22"/>
      <c r="W44" s="22"/>
      <c r="X44" s="22"/>
      <c r="Y44" s="22"/>
      <c r="Z44" s="22"/>
      <c r="AA44" s="39"/>
      <c r="AB44" s="39">
        <f>P44*AA44</f>
        <v>0</v>
      </c>
    </row>
    <row hidden="1" r="45" spans="1:28" x14ac:dyDescent="0.25">
      <c r="A45" s="11" t="s">
        <v>45</v>
      </c>
      <c r="B45" s="1">
        <v>16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/>
      <c r="M45" s="15">
        <f si="6" t="shared"/>
        <v>0</v>
      </c>
      <c r="N45" s="15">
        <v>593</v>
      </c>
      <c r="O45" s="15">
        <f si="7" t="shared"/>
        <v>0</v>
      </c>
    </row>
    <row r="46" spans="1:28" x14ac:dyDescent="0.25">
      <c r="A46" s="34" t="s">
        <v>46</v>
      </c>
      <c r="B46" s="35">
        <v>16</v>
      </c>
      <c r="C46" s="9">
        <v>1</v>
      </c>
      <c r="D46" s="9">
        <v>2</v>
      </c>
      <c r="E46" s="9">
        <v>0</v>
      </c>
      <c r="F46" s="9">
        <v>0</v>
      </c>
      <c r="G46" s="9">
        <v>4</v>
      </c>
      <c r="H46" s="9">
        <v>0</v>
      </c>
      <c r="I46" s="9">
        <v>0</v>
      </c>
      <c r="J46" s="9">
        <v>0</v>
      </c>
      <c r="K46" s="9">
        <v>0</v>
      </c>
      <c r="L46" s="37">
        <f>SUBTOTAL(9,C46,D46,E46,F46,G46,H46,I46,J46,K46)</f>
        <v>7</v>
      </c>
      <c r="M46" s="15">
        <f si="6" t="shared"/>
        <v>112</v>
      </c>
      <c r="N46" s="15">
        <v>593</v>
      </c>
      <c r="O46" s="15">
        <f si="7" t="shared"/>
        <v>66416</v>
      </c>
      <c r="P46" s="39">
        <v>1</v>
      </c>
      <c r="Q46" s="39">
        <f>B46*P46</f>
        <v>16</v>
      </c>
      <c r="R46" s="39"/>
      <c r="S46" s="39"/>
      <c r="T46" s="39" t="s">
        <v>171</v>
      </c>
      <c r="U46" s="22"/>
      <c r="V46" s="22"/>
      <c r="W46" s="22"/>
      <c r="X46" s="22"/>
      <c r="Y46" s="22"/>
      <c r="Z46" s="22"/>
      <c r="AA46" s="39"/>
      <c r="AB46" s="39">
        <f>P46*AA46</f>
        <v>0</v>
      </c>
    </row>
    <row hidden="1" r="47" spans="1:28" x14ac:dyDescent="0.25">
      <c r="A47" s="11" t="s">
        <v>47</v>
      </c>
      <c r="B47" s="1">
        <v>16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/>
      <c r="M47" s="15">
        <f si="6" t="shared"/>
        <v>0</v>
      </c>
      <c r="N47" s="15">
        <v>593</v>
      </c>
      <c r="O47" s="15">
        <f si="7" t="shared"/>
        <v>0</v>
      </c>
    </row>
    <row r="48" spans="1:28" x14ac:dyDescent="0.25">
      <c r="A48" s="34" t="s">
        <v>48</v>
      </c>
      <c r="B48" s="35">
        <v>16</v>
      </c>
      <c r="C48" s="9">
        <v>1</v>
      </c>
      <c r="D48" s="9">
        <v>2</v>
      </c>
      <c r="E48" s="9">
        <v>0</v>
      </c>
      <c r="F48" s="9">
        <v>6</v>
      </c>
      <c r="G48" s="9">
        <v>4</v>
      </c>
      <c r="H48" s="9">
        <v>0</v>
      </c>
      <c r="I48" s="9">
        <v>0</v>
      </c>
      <c r="J48" s="9">
        <v>0</v>
      </c>
      <c r="K48" s="9">
        <v>0</v>
      </c>
      <c r="L48" s="37">
        <f ref="L48:L49" si="8" t="shared">SUBTOTAL(9,C48,D48,E48,F48,G48,H48,I48,J48,K48)</f>
        <v>13</v>
      </c>
      <c r="M48" s="15">
        <f si="6" t="shared"/>
        <v>208</v>
      </c>
      <c r="N48" s="15">
        <v>593</v>
      </c>
      <c r="O48" s="15">
        <f si="7" t="shared"/>
        <v>123344</v>
      </c>
      <c r="P48" s="39">
        <v>2</v>
      </c>
      <c r="Q48" s="39">
        <f ref="Q48:Q49" si="9" t="shared">B48*P48</f>
        <v>32</v>
      </c>
      <c r="R48" s="39"/>
      <c r="S48" s="39"/>
      <c r="T48" s="39" t="s">
        <v>171</v>
      </c>
      <c r="U48" s="22"/>
      <c r="V48" s="22"/>
      <c r="W48" s="22"/>
      <c r="X48" s="22"/>
      <c r="Y48" s="22"/>
      <c r="Z48" s="22"/>
      <c r="AA48" s="39"/>
      <c r="AB48" s="39">
        <f ref="AB48:AB49" si="10" t="shared">P48*AA48</f>
        <v>0</v>
      </c>
    </row>
    <row r="49" spans="1:28" x14ac:dyDescent="0.25">
      <c r="A49" s="34" t="s">
        <v>49</v>
      </c>
      <c r="B49" s="35">
        <v>16</v>
      </c>
      <c r="C49" s="9">
        <v>1</v>
      </c>
      <c r="D49" s="9">
        <v>2</v>
      </c>
      <c r="E49" s="9">
        <v>0</v>
      </c>
      <c r="F49" s="9">
        <v>0</v>
      </c>
      <c r="G49" s="9">
        <v>4</v>
      </c>
      <c r="H49" s="9">
        <v>0</v>
      </c>
      <c r="I49" s="9">
        <v>0</v>
      </c>
      <c r="J49" s="9">
        <v>0</v>
      </c>
      <c r="K49" s="9">
        <v>0</v>
      </c>
      <c r="L49" s="37">
        <f si="8" t="shared"/>
        <v>7</v>
      </c>
      <c r="M49" s="15">
        <f si="6" t="shared"/>
        <v>112</v>
      </c>
      <c r="N49" s="15">
        <v>593</v>
      </c>
      <c r="O49" s="15">
        <f si="7" t="shared"/>
        <v>66416</v>
      </c>
      <c r="P49" s="39">
        <v>1</v>
      </c>
      <c r="Q49" s="39">
        <f si="9" t="shared"/>
        <v>16</v>
      </c>
      <c r="R49" s="39"/>
      <c r="S49" s="39"/>
      <c r="T49" s="39" t="s">
        <v>171</v>
      </c>
      <c r="U49" s="22"/>
      <c r="V49" s="22"/>
      <c r="W49" s="22"/>
      <c r="X49" s="22"/>
      <c r="Y49" s="22"/>
      <c r="Z49" s="22"/>
      <c r="AA49" s="39"/>
      <c r="AB49" s="39">
        <f si="10" t="shared"/>
        <v>0</v>
      </c>
    </row>
    <row hidden="1" r="50" spans="1:28" x14ac:dyDescent="0.25">
      <c r="A50" s="11" t="s">
        <v>50</v>
      </c>
      <c r="B50" s="1">
        <v>16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/>
      <c r="M50" s="15">
        <f si="6" t="shared"/>
        <v>0</v>
      </c>
      <c r="N50" s="15">
        <v>593</v>
      </c>
      <c r="O50" s="15">
        <f si="7" t="shared"/>
        <v>0</v>
      </c>
    </row>
    <row hidden="1" r="51" spans="1:28" x14ac:dyDescent="0.25">
      <c r="A51" s="11" t="s">
        <v>51</v>
      </c>
      <c r="B51" s="1">
        <v>16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/>
      <c r="M51" s="15">
        <f si="6" t="shared"/>
        <v>0</v>
      </c>
      <c r="N51" s="15">
        <v>593</v>
      </c>
      <c r="O51" s="15">
        <f si="7" t="shared"/>
        <v>0</v>
      </c>
    </row>
    <row r="52" spans="1:28" x14ac:dyDescent="0.25">
      <c r="A52" s="34" t="s">
        <v>52</v>
      </c>
      <c r="B52" s="35">
        <v>16</v>
      </c>
      <c r="C52" s="9">
        <v>1</v>
      </c>
      <c r="D52" s="9">
        <v>2</v>
      </c>
      <c r="E52" s="9">
        <v>0</v>
      </c>
      <c r="F52" s="9">
        <v>0</v>
      </c>
      <c r="G52" s="9">
        <v>4</v>
      </c>
      <c r="H52" s="9">
        <v>0</v>
      </c>
      <c r="I52" s="9">
        <v>0</v>
      </c>
      <c r="J52" s="9">
        <v>0</v>
      </c>
      <c r="K52" s="9">
        <v>0</v>
      </c>
      <c r="L52" s="37">
        <f ref="L52:L53" si="11" t="shared">SUBTOTAL(9,C52,D52,E52,F52,G52,H52,I52,J52,K52)</f>
        <v>7</v>
      </c>
      <c r="M52" s="15">
        <f si="6" t="shared"/>
        <v>112</v>
      </c>
      <c r="N52" s="15">
        <v>593</v>
      </c>
      <c r="O52" s="15">
        <f si="7" t="shared"/>
        <v>66416</v>
      </c>
      <c r="P52" s="39">
        <v>1</v>
      </c>
      <c r="Q52" s="39">
        <f ref="Q52:Q53" si="12" t="shared">B52*P52</f>
        <v>16</v>
      </c>
      <c r="R52" s="39"/>
      <c r="S52" s="39"/>
      <c r="T52" s="39" t="s">
        <v>171</v>
      </c>
      <c r="U52" s="22"/>
      <c r="V52" s="22"/>
      <c r="W52" s="22"/>
      <c r="X52" s="22"/>
      <c r="Y52" s="22"/>
      <c r="Z52" s="22"/>
      <c r="AA52" s="39"/>
      <c r="AB52" s="39">
        <f ref="AB52:AB53" si="13" t="shared">P52*AA52</f>
        <v>0</v>
      </c>
    </row>
    <row r="53" spans="1:28" x14ac:dyDescent="0.25">
      <c r="A53" s="34" t="s">
        <v>53</v>
      </c>
      <c r="B53" s="35">
        <v>16</v>
      </c>
      <c r="C53" s="9">
        <v>1</v>
      </c>
      <c r="D53" s="9">
        <v>2</v>
      </c>
      <c r="E53" s="9">
        <v>0</v>
      </c>
      <c r="F53" s="9">
        <v>0</v>
      </c>
      <c r="G53" s="9">
        <v>4</v>
      </c>
      <c r="H53" s="9">
        <v>0</v>
      </c>
      <c r="I53" s="9">
        <v>0</v>
      </c>
      <c r="J53" s="9">
        <v>0</v>
      </c>
      <c r="K53" s="9">
        <v>0</v>
      </c>
      <c r="L53" s="37">
        <f si="11" t="shared"/>
        <v>7</v>
      </c>
      <c r="M53" s="15">
        <f si="6" t="shared"/>
        <v>112</v>
      </c>
      <c r="N53" s="15">
        <v>593</v>
      </c>
      <c r="O53" s="15">
        <f si="7" t="shared"/>
        <v>66416</v>
      </c>
      <c r="P53" s="39">
        <v>1</v>
      </c>
      <c r="Q53" s="39">
        <f si="12" t="shared"/>
        <v>16</v>
      </c>
      <c r="R53" s="39"/>
      <c r="S53" s="39"/>
      <c r="T53" s="39" t="s">
        <v>171</v>
      </c>
      <c r="U53" s="22"/>
      <c r="V53" s="22"/>
      <c r="W53" s="22"/>
      <c r="X53" s="22"/>
      <c r="Y53" s="22"/>
      <c r="Z53" s="22"/>
      <c r="AA53" s="39"/>
      <c r="AB53" s="39">
        <f si="13" t="shared"/>
        <v>0</v>
      </c>
    </row>
    <row hidden="1" r="54" spans="1:28" x14ac:dyDescent="0.25">
      <c r="A54" s="11" t="s">
        <v>54</v>
      </c>
      <c r="B54" s="1">
        <v>16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/>
      <c r="M54" s="15">
        <f si="6" t="shared"/>
        <v>0</v>
      </c>
      <c r="N54" s="15">
        <v>593</v>
      </c>
      <c r="O54" s="15">
        <f si="7" t="shared"/>
        <v>0</v>
      </c>
    </row>
    <row hidden="1" r="55" spans="1:28" x14ac:dyDescent="0.25">
      <c r="A55" s="11" t="s">
        <v>55</v>
      </c>
      <c r="B55" s="1">
        <v>16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/>
      <c r="M55" s="15">
        <f si="6" t="shared"/>
        <v>0</v>
      </c>
      <c r="N55" s="15">
        <v>593</v>
      </c>
      <c r="O55" s="15">
        <f si="7" t="shared"/>
        <v>0</v>
      </c>
    </row>
    <row hidden="1" r="56" spans="1:28" x14ac:dyDescent="0.25">
      <c r="A56" s="11" t="s">
        <v>56</v>
      </c>
      <c r="B56" s="1">
        <v>16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/>
      <c r="M56" s="15">
        <f si="6" t="shared"/>
        <v>0</v>
      </c>
      <c r="N56" s="15">
        <v>593</v>
      </c>
      <c r="O56" s="15">
        <f si="7" t="shared"/>
        <v>0</v>
      </c>
    </row>
    <row hidden="1" r="57" spans="1:28" x14ac:dyDescent="0.25">
      <c r="A57" s="11" t="s">
        <v>57</v>
      </c>
      <c r="B57" s="1">
        <v>16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/>
      <c r="M57" s="15">
        <f si="6" t="shared"/>
        <v>0</v>
      </c>
      <c r="N57" s="15">
        <v>593</v>
      </c>
      <c r="O57" s="15">
        <f si="7" t="shared"/>
        <v>0</v>
      </c>
    </row>
    <row r="58" spans="1:28" x14ac:dyDescent="0.25">
      <c r="A58" s="34" t="s">
        <v>58</v>
      </c>
      <c r="B58" s="35">
        <v>16</v>
      </c>
      <c r="C58" s="9">
        <v>1</v>
      </c>
      <c r="D58" s="9">
        <v>2</v>
      </c>
      <c r="E58" s="9">
        <v>0</v>
      </c>
      <c r="F58" s="9">
        <v>0</v>
      </c>
      <c r="G58" s="9">
        <v>4</v>
      </c>
      <c r="H58" s="9">
        <v>0</v>
      </c>
      <c r="I58" s="9">
        <v>0</v>
      </c>
      <c r="J58" s="9">
        <v>0</v>
      </c>
      <c r="K58" s="9">
        <v>2</v>
      </c>
      <c r="L58" s="37">
        <f ref="L58:L59" si="14" t="shared">SUBTOTAL(9,C58,D58,E58,F58,G58,H58,I58,J58,K58)</f>
        <v>9</v>
      </c>
      <c r="M58" s="15">
        <f si="6" t="shared"/>
        <v>144</v>
      </c>
      <c r="N58" s="15">
        <v>593</v>
      </c>
      <c r="O58" s="15">
        <f si="7" t="shared"/>
        <v>85392</v>
      </c>
      <c r="P58" s="39">
        <v>1</v>
      </c>
      <c r="Q58" s="39">
        <f ref="Q58:Q59" si="15" t="shared">B58*P58</f>
        <v>16</v>
      </c>
      <c r="R58" s="39"/>
      <c r="S58" s="39"/>
      <c r="T58" s="39" t="s">
        <v>171</v>
      </c>
      <c r="U58" s="22"/>
      <c r="V58" s="22"/>
      <c r="W58" s="22"/>
      <c r="X58" s="22"/>
      <c r="Y58" s="22"/>
      <c r="Z58" s="22"/>
      <c r="AA58" s="39"/>
      <c r="AB58" s="39">
        <f ref="AB58:AB59" si="16" t="shared">P58*AA58</f>
        <v>0</v>
      </c>
    </row>
    <row r="59" spans="1:28" x14ac:dyDescent="0.25">
      <c r="A59" s="34" t="s">
        <v>59</v>
      </c>
      <c r="B59" s="35">
        <v>16</v>
      </c>
      <c r="C59" s="9">
        <v>1</v>
      </c>
      <c r="D59" s="9">
        <v>2</v>
      </c>
      <c r="E59" s="9">
        <v>0</v>
      </c>
      <c r="F59" s="9">
        <v>0</v>
      </c>
      <c r="G59" s="9">
        <v>4</v>
      </c>
      <c r="H59" s="9">
        <v>0</v>
      </c>
      <c r="I59" s="9">
        <v>0</v>
      </c>
      <c r="J59" s="9">
        <v>0</v>
      </c>
      <c r="K59" s="9">
        <v>0</v>
      </c>
      <c r="L59" s="37">
        <f si="14" t="shared"/>
        <v>7</v>
      </c>
      <c r="M59" s="15">
        <f si="6" t="shared"/>
        <v>112</v>
      </c>
      <c r="N59" s="15">
        <v>593</v>
      </c>
      <c r="O59" s="15">
        <f si="7" t="shared"/>
        <v>66416</v>
      </c>
      <c r="P59" s="39">
        <v>1</v>
      </c>
      <c r="Q59" s="39">
        <f si="15" t="shared"/>
        <v>16</v>
      </c>
      <c r="R59" s="39"/>
      <c r="S59" s="39"/>
      <c r="T59" s="39" t="s">
        <v>171</v>
      </c>
      <c r="U59" s="22"/>
      <c r="V59" s="22"/>
      <c r="W59" s="22"/>
      <c r="X59" s="22"/>
      <c r="Y59" s="22"/>
      <c r="Z59" s="22"/>
      <c r="AA59" s="39"/>
      <c r="AB59" s="39">
        <f si="16" t="shared"/>
        <v>0</v>
      </c>
    </row>
    <row hidden="1" ht="30" r="60" spans="1:28" x14ac:dyDescent="0.25">
      <c r="A60" s="11" t="s">
        <v>60</v>
      </c>
      <c r="B60" s="1">
        <v>16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/>
      <c r="M60" s="15">
        <f si="6" t="shared"/>
        <v>0</v>
      </c>
      <c r="N60" s="15">
        <v>593</v>
      </c>
      <c r="O60" s="15">
        <f si="7" t="shared"/>
        <v>0</v>
      </c>
    </row>
    <row hidden="1" r="61" spans="1:28" x14ac:dyDescent="0.25">
      <c r="A61" s="11" t="s">
        <v>61</v>
      </c>
      <c r="B61" s="1">
        <v>16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/>
      <c r="M61" s="15">
        <f si="6" t="shared"/>
        <v>0</v>
      </c>
      <c r="N61" s="15">
        <v>593</v>
      </c>
      <c r="O61" s="15">
        <f si="7" t="shared"/>
        <v>0</v>
      </c>
    </row>
    <row hidden="1" r="62" spans="1:28" x14ac:dyDescent="0.25">
      <c r="A62" s="11" t="s">
        <v>62</v>
      </c>
      <c r="B62" s="1">
        <v>16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/>
      <c r="M62" s="15">
        <f si="6" t="shared"/>
        <v>0</v>
      </c>
      <c r="N62" s="15">
        <v>593</v>
      </c>
      <c r="O62" s="15">
        <f si="7" t="shared"/>
        <v>0</v>
      </c>
    </row>
    <row hidden="1" r="63" spans="1:28" x14ac:dyDescent="0.25">
      <c r="A63" s="11" t="s">
        <v>63</v>
      </c>
      <c r="B63" s="1">
        <v>16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/>
      <c r="M63" s="15">
        <f si="6" t="shared"/>
        <v>0</v>
      </c>
      <c r="N63" s="15">
        <v>593</v>
      </c>
      <c r="O63" s="15">
        <f si="7" t="shared"/>
        <v>0</v>
      </c>
    </row>
    <row hidden="1" r="64" spans="1:28" x14ac:dyDescent="0.25">
      <c r="A64" s="11" t="s">
        <v>64</v>
      </c>
      <c r="B64" s="1">
        <v>16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/>
      <c r="M64" s="15">
        <f si="6" t="shared"/>
        <v>0</v>
      </c>
      <c r="N64" s="15">
        <v>593</v>
      </c>
      <c r="O64" s="15">
        <f si="7" t="shared"/>
        <v>0</v>
      </c>
    </row>
    <row hidden="1" r="65" spans="1:15" x14ac:dyDescent="0.25">
      <c r="A65" s="11" t="s">
        <v>65</v>
      </c>
      <c r="B65" s="1">
        <v>24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/>
      <c r="M65" s="15">
        <f si="6" t="shared"/>
        <v>0</v>
      </c>
      <c r="N65" s="15">
        <v>593</v>
      </c>
      <c r="O65" s="15">
        <f si="7" t="shared"/>
        <v>0</v>
      </c>
    </row>
    <row hidden="1" r="66" spans="1:15" x14ac:dyDescent="0.25">
      <c r="A66" s="11" t="s">
        <v>66</v>
      </c>
      <c r="B66" s="1">
        <v>16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/>
      <c r="M66" s="15">
        <f si="6" t="shared"/>
        <v>0</v>
      </c>
      <c r="N66" s="15">
        <v>593</v>
      </c>
      <c r="O66" s="15">
        <f si="7" t="shared"/>
        <v>0</v>
      </c>
    </row>
    <row hidden="1" r="67" spans="1:15" x14ac:dyDescent="0.25">
      <c r="A67" s="11" t="s">
        <v>67</v>
      </c>
      <c r="B67" s="1">
        <v>18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/>
      <c r="M67" s="15">
        <f si="6" t="shared"/>
        <v>0</v>
      </c>
      <c r="N67" s="15">
        <v>593</v>
      </c>
      <c r="O67" s="15">
        <f si="7" t="shared"/>
        <v>0</v>
      </c>
    </row>
    <row hidden="1" r="68" spans="1:15" x14ac:dyDescent="0.25">
      <c r="A68" s="4" t="s">
        <v>68</v>
      </c>
      <c r="B68" s="5"/>
      <c r="C68" s="5">
        <f>(C69*$B$69)+(C70*$B$70)+(C71*$B$71)</f>
        <v>0</v>
      </c>
      <c r="D68" s="5">
        <f ref="D68:K68" si="17" t="shared">(D69*$B$69)+(D70*$B$70)+(D71*$B$71)</f>
        <v>0</v>
      </c>
      <c r="E68" s="5">
        <f si="17" t="shared"/>
        <v>0</v>
      </c>
      <c r="F68" s="5">
        <f si="17" t="shared"/>
        <v>0</v>
      </c>
      <c r="G68" s="5">
        <f si="17" t="shared"/>
        <v>0</v>
      </c>
      <c r="H68" s="5">
        <f si="17" t="shared"/>
        <v>0</v>
      </c>
      <c r="I68" s="5">
        <f si="17" t="shared"/>
        <v>0</v>
      </c>
      <c r="J68" s="5">
        <f si="17" t="shared"/>
        <v>0</v>
      </c>
      <c r="K68" s="5">
        <f si="17" t="shared"/>
        <v>0</v>
      </c>
      <c r="L68" s="5"/>
      <c r="M68" s="17">
        <f ref="M68" si="18" t="shared">SUM(M69:M71)</f>
        <v>0</v>
      </c>
      <c r="N68" s="17" t="s">
        <v>148</v>
      </c>
      <c r="O68" s="17">
        <f ref="O68" si="19" t="shared">SUM(O69:O71)</f>
        <v>0</v>
      </c>
    </row>
    <row hidden="1" r="69" spans="1:15" x14ac:dyDescent="0.25">
      <c r="A69" s="11" t="s">
        <v>69</v>
      </c>
      <c r="B69" s="1">
        <v>208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/>
      <c r="M69" s="18">
        <f>SUM(C69:K69)*B69</f>
        <v>0</v>
      </c>
      <c r="N69" s="18">
        <v>173</v>
      </c>
      <c r="O69" s="18">
        <f>M69*N69</f>
        <v>0</v>
      </c>
    </row>
    <row hidden="1" r="70" spans="1:15" x14ac:dyDescent="0.25">
      <c r="A70" s="11" t="s">
        <v>70</v>
      </c>
      <c r="B70" s="1">
        <v>208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/>
      <c r="M70" s="18">
        <f>SUM(C70:K70)*B70</f>
        <v>0</v>
      </c>
      <c r="N70" s="18">
        <v>173</v>
      </c>
      <c r="O70" s="18">
        <f ref="O70:O71" si="20" t="shared">M70*N70</f>
        <v>0</v>
      </c>
    </row>
    <row hidden="1" r="71" spans="1:15" x14ac:dyDescent="0.25">
      <c r="A71" s="11" t="s">
        <v>71</v>
      </c>
      <c r="B71" s="1">
        <v>208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/>
      <c r="M71" s="18">
        <f>SUM(C71:K71)*B71</f>
        <v>0</v>
      </c>
      <c r="N71" s="18">
        <v>173</v>
      </c>
      <c r="O71" s="18">
        <f si="20" t="shared"/>
        <v>0</v>
      </c>
    </row>
    <row hidden="1" r="72" spans="1:15" x14ac:dyDescent="0.25">
      <c r="A72" s="4" t="s">
        <v>72</v>
      </c>
      <c r="B72" s="5"/>
      <c r="C72" s="5">
        <f>(C73*$B$73)+(C74*$B$74)+(C75*$B$75)+(C76*$B$76)+(C77*$B$77)+(C78*$B$78)+(C79*$B$79)+(C80*$B$80)+(C81*$B$81)+(C82*$B$82)+(C83*$B$83)+(C84*$B$84)</f>
        <v>0</v>
      </c>
      <c r="D72" s="5">
        <f ref="D72:K72" si="21" t="shared">(D73*$B$73)+(D74*$B$74)+(D75*$B$75)+(D76*$B$76)+(D77*$B$77)+(D78*$B$78)+(D79*$B$79)+(D80*$B$80)+(D81*$B$81)+(D82*$B$82)+(D83*$B$83)+(D84*$B$84)</f>
        <v>0</v>
      </c>
      <c r="E72" s="5">
        <f si="21" t="shared"/>
        <v>0</v>
      </c>
      <c r="F72" s="5">
        <f si="21" t="shared"/>
        <v>0</v>
      </c>
      <c r="G72" s="5">
        <f si="21" t="shared"/>
        <v>0</v>
      </c>
      <c r="H72" s="5">
        <f si="21" t="shared"/>
        <v>0</v>
      </c>
      <c r="I72" s="5">
        <f si="21" t="shared"/>
        <v>0</v>
      </c>
      <c r="J72" s="5">
        <f si="21" t="shared"/>
        <v>0</v>
      </c>
      <c r="K72" s="5">
        <f si="21" t="shared"/>
        <v>0</v>
      </c>
      <c r="L72" s="5"/>
      <c r="M72" s="17">
        <f ref="M72:O72" si="22" t="shared">SUM(M73:M84)</f>
        <v>0</v>
      </c>
      <c r="N72" s="17" t="s">
        <v>148</v>
      </c>
      <c r="O72" s="17">
        <f si="22" t="shared"/>
        <v>0</v>
      </c>
    </row>
    <row hidden="1" r="73" spans="1:15" x14ac:dyDescent="0.25">
      <c r="A73" s="11" t="s">
        <v>73</v>
      </c>
      <c r="B73" s="1">
        <v>16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/>
      <c r="M73" s="15">
        <f ref="M73:M84" si="23" t="shared">SUM(C73:K73)*B73</f>
        <v>0</v>
      </c>
      <c r="N73" s="15">
        <v>609</v>
      </c>
      <c r="O73" s="15">
        <f>M73*N73</f>
        <v>0</v>
      </c>
    </row>
    <row hidden="1" r="74" spans="1:15" x14ac:dyDescent="0.25">
      <c r="A74" s="11" t="s">
        <v>74</v>
      </c>
      <c r="B74" s="1">
        <v>35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/>
      <c r="M74" s="15">
        <f si="23" t="shared"/>
        <v>0</v>
      </c>
      <c r="N74" s="15">
        <v>609</v>
      </c>
      <c r="O74" s="15">
        <f ref="O74:O84" si="24" t="shared">M74*N74</f>
        <v>0</v>
      </c>
    </row>
    <row hidden="1" r="75" spans="1:15" x14ac:dyDescent="0.25">
      <c r="A75" s="11" t="s">
        <v>75</v>
      </c>
      <c r="B75" s="1">
        <v>35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/>
      <c r="M75" s="15">
        <f si="23" t="shared"/>
        <v>0</v>
      </c>
      <c r="N75" s="15">
        <v>609</v>
      </c>
      <c r="O75" s="15">
        <f si="24" t="shared"/>
        <v>0</v>
      </c>
    </row>
    <row hidden="1" r="76" spans="1:15" x14ac:dyDescent="0.25">
      <c r="A76" s="11" t="s">
        <v>76</v>
      </c>
      <c r="B76" s="1">
        <v>35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/>
      <c r="M76" s="15">
        <f si="23" t="shared"/>
        <v>0</v>
      </c>
      <c r="N76" s="15">
        <v>609</v>
      </c>
      <c r="O76" s="15">
        <f si="24" t="shared"/>
        <v>0</v>
      </c>
    </row>
    <row hidden="1" r="77" spans="1:15" x14ac:dyDescent="0.25">
      <c r="A77" s="11" t="s">
        <v>77</v>
      </c>
      <c r="B77" s="1">
        <v>24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/>
      <c r="M77" s="15">
        <f si="23" t="shared"/>
        <v>0</v>
      </c>
      <c r="N77" s="15">
        <v>609</v>
      </c>
      <c r="O77" s="15">
        <f si="24" t="shared"/>
        <v>0</v>
      </c>
    </row>
    <row hidden="1" r="78" spans="1:15" x14ac:dyDescent="0.25">
      <c r="A78" s="11" t="s">
        <v>78</v>
      </c>
      <c r="B78" s="1">
        <v>24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/>
      <c r="M78" s="15">
        <f si="23" t="shared"/>
        <v>0</v>
      </c>
      <c r="N78" s="15">
        <v>609</v>
      </c>
      <c r="O78" s="15">
        <f si="24" t="shared"/>
        <v>0</v>
      </c>
    </row>
    <row hidden="1" r="79" spans="1:15" x14ac:dyDescent="0.25">
      <c r="A79" s="11" t="s">
        <v>79</v>
      </c>
      <c r="B79" s="1">
        <v>24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/>
      <c r="M79" s="15">
        <f si="23" t="shared"/>
        <v>0</v>
      </c>
      <c r="N79" s="15">
        <v>609</v>
      </c>
      <c r="O79" s="15">
        <f si="24" t="shared"/>
        <v>0</v>
      </c>
    </row>
    <row hidden="1" r="80" spans="1:15" x14ac:dyDescent="0.25">
      <c r="A80" s="11" t="s">
        <v>80</v>
      </c>
      <c r="B80" s="1">
        <v>24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/>
      <c r="M80" s="15">
        <f si="23" t="shared"/>
        <v>0</v>
      </c>
      <c r="N80" s="15">
        <v>609</v>
      </c>
      <c r="O80" s="15">
        <f si="24" t="shared"/>
        <v>0</v>
      </c>
    </row>
    <row hidden="1" r="81" spans="1:28" x14ac:dyDescent="0.25">
      <c r="A81" s="11" t="s">
        <v>81</v>
      </c>
      <c r="B81" s="1">
        <v>35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/>
      <c r="M81" s="15">
        <f si="23" t="shared"/>
        <v>0</v>
      </c>
      <c r="N81" s="15">
        <v>609</v>
      </c>
      <c r="O81" s="15">
        <f si="24" t="shared"/>
        <v>0</v>
      </c>
    </row>
    <row hidden="1" ht="30" r="82" spans="1:28" x14ac:dyDescent="0.25">
      <c r="A82" s="11" t="s">
        <v>82</v>
      </c>
      <c r="B82" s="1">
        <v>35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/>
      <c r="M82" s="15">
        <f si="23" t="shared"/>
        <v>0</v>
      </c>
      <c r="N82" s="15">
        <v>609</v>
      </c>
      <c r="O82" s="15">
        <f si="24" t="shared"/>
        <v>0</v>
      </c>
    </row>
    <row hidden="1" r="83" spans="1:28" x14ac:dyDescent="0.25">
      <c r="A83" s="11" t="s">
        <v>83</v>
      </c>
      <c r="B83" s="1">
        <v>35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/>
      <c r="M83" s="15">
        <f si="23" t="shared"/>
        <v>0</v>
      </c>
      <c r="N83" s="15">
        <v>609</v>
      </c>
      <c r="O83" s="15">
        <f si="24" t="shared"/>
        <v>0</v>
      </c>
    </row>
    <row hidden="1" r="84" spans="1:28" x14ac:dyDescent="0.25">
      <c r="A84" s="11" t="s">
        <v>84</v>
      </c>
      <c r="B84" s="1">
        <v>35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/>
      <c r="M84" s="15">
        <f si="23" t="shared"/>
        <v>0</v>
      </c>
      <c r="N84" s="15">
        <v>609</v>
      </c>
      <c r="O84" s="15">
        <f si="24" t="shared"/>
        <v>0</v>
      </c>
    </row>
    <row r="85" spans="1:28" x14ac:dyDescent="0.25">
      <c r="A85" s="32" t="s">
        <v>85</v>
      </c>
      <c r="B85" s="33"/>
      <c r="C85" s="5">
        <f>(C86*$B$86)+(C87*$B$87)+(C88*$B$88)+(C89*$B$89)+(C90*$B$90)+(C91*$B$91)+(C92*$B$92)+(C93*$B$93)+(C94*$B$94)+(C95*$B$95)+(C96*$B$96)+(C97*$B$97)+(C98*$B$98)+(C99*$B$99)+(C100*$B$100)+(C101*$B$101)+(C102*$B$102)+(C103*$B$103)+(C104*$B$104)+(C105*$B$105)</f>
        <v>0</v>
      </c>
      <c r="D85" s="5">
        <f ref="D85:K85" si="25" t="shared">(D86*$B$86)+(D87*$B$87)+(D88*$B$88)+(D89*$B$89)+(D90*$B$90)+(D91*$B$91)+(D92*$B$92)+(D93*$B$93)+(D94*$B$94)+(D95*$B$95)+(D96*$B$96)+(D97*$B$97)+(D98*$B$98)+(D99*$B$99)+(D100*$B$100)+(D101*$B$101)+(D102*$B$102)+(D103*$B$103)+(D104*$B$104)+(D105*$B$105)</f>
        <v>0</v>
      </c>
      <c r="E85" s="5">
        <f si="25" t="shared"/>
        <v>0</v>
      </c>
      <c r="F85" s="5">
        <f si="25" t="shared"/>
        <v>528</v>
      </c>
      <c r="G85" s="5">
        <f si="25" t="shared"/>
        <v>0</v>
      </c>
      <c r="H85" s="5">
        <f si="25" t="shared"/>
        <v>0</v>
      </c>
      <c r="I85" s="5">
        <f si="25" t="shared"/>
        <v>0</v>
      </c>
      <c r="J85" s="5">
        <f si="25" t="shared"/>
        <v>0</v>
      </c>
      <c r="K85" s="5">
        <f si="25" t="shared"/>
        <v>0</v>
      </c>
      <c r="L85" s="33"/>
      <c r="M85" s="17">
        <f ref="M85:O85" si="26" t="shared">SUM(M86:M105)</f>
        <v>528</v>
      </c>
      <c r="N85" s="17" t="s">
        <v>148</v>
      </c>
      <c r="O85" s="17">
        <f si="26" t="shared"/>
        <v>230208</v>
      </c>
      <c r="P85" s="38"/>
      <c r="Q85" s="39"/>
      <c r="R85" s="38"/>
      <c r="S85" s="38"/>
      <c r="T85" s="39"/>
      <c r="U85" s="23"/>
      <c r="V85" s="23"/>
      <c r="W85" s="23"/>
      <c r="X85" s="23"/>
      <c r="Y85" s="23"/>
      <c r="Z85" s="23"/>
      <c r="AA85" s="39"/>
      <c r="AB85" s="39">
        <f>P85*AA85</f>
        <v>0</v>
      </c>
    </row>
    <row hidden="1" r="86" spans="1:28" x14ac:dyDescent="0.25">
      <c r="A86" s="11" t="s">
        <v>86</v>
      </c>
      <c r="B86" s="1">
        <v>8</v>
      </c>
      <c r="C86" s="10">
        <v>0</v>
      </c>
      <c r="D86" s="10">
        <v>0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/>
      <c r="M86" s="15">
        <f ref="M86:M105" si="27" t="shared">SUM(C86:K86)*B86</f>
        <v>0</v>
      </c>
      <c r="N86" s="15">
        <v>436</v>
      </c>
      <c r="O86" s="15">
        <f>M86*N86</f>
        <v>0</v>
      </c>
    </row>
    <row hidden="1" r="87" spans="1:28" x14ac:dyDescent="0.25">
      <c r="A87" s="11" t="s">
        <v>87</v>
      </c>
      <c r="B87" s="1">
        <v>8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/>
      <c r="M87" s="15">
        <f si="27" t="shared"/>
        <v>0</v>
      </c>
      <c r="N87" s="15">
        <v>436</v>
      </c>
      <c r="O87" s="15">
        <f ref="O87:O105" si="28" t="shared">M87*N87</f>
        <v>0</v>
      </c>
    </row>
    <row r="88" spans="1:28" x14ac:dyDescent="0.25">
      <c r="A88" s="34" t="s">
        <v>88</v>
      </c>
      <c r="B88" s="35">
        <v>16</v>
      </c>
      <c r="C88" s="10">
        <v>0</v>
      </c>
      <c r="D88" s="10">
        <v>0</v>
      </c>
      <c r="E88" s="10">
        <v>0</v>
      </c>
      <c r="F88" s="10">
        <v>6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37">
        <f ref="L88:L89" si="29" t="shared">SUBTOTAL(9,C88,D88,E88,F88,G88,H88,I88,J88,K88)</f>
        <v>6</v>
      </c>
      <c r="M88" s="15">
        <f si="27" t="shared"/>
        <v>96</v>
      </c>
      <c r="N88" s="15">
        <v>436</v>
      </c>
      <c r="O88" s="15">
        <f si="28" t="shared"/>
        <v>41856</v>
      </c>
      <c r="P88" s="39">
        <v>1</v>
      </c>
      <c r="Q88" s="39">
        <f ref="Q88:Q89" si="30" t="shared">B88*P88</f>
        <v>16</v>
      </c>
      <c r="R88" s="39"/>
      <c r="S88" s="39"/>
      <c r="T88" s="39" t="s">
        <v>171</v>
      </c>
      <c r="U88" s="22"/>
      <c r="V88" s="22"/>
      <c r="W88" s="22"/>
      <c r="X88" s="22"/>
      <c r="Y88" s="22"/>
      <c r="Z88" s="22"/>
      <c r="AA88" s="39"/>
      <c r="AB88" s="39">
        <f ref="AB88:AB89" si="31" t="shared">P88*AA88</f>
        <v>0</v>
      </c>
    </row>
    <row r="89" spans="1:28" x14ac:dyDescent="0.25">
      <c r="A89" s="34" t="s">
        <v>89</v>
      </c>
      <c r="B89" s="35">
        <v>8</v>
      </c>
      <c r="C89" s="10">
        <v>0</v>
      </c>
      <c r="D89" s="10">
        <v>0</v>
      </c>
      <c r="E89" s="10">
        <v>0</v>
      </c>
      <c r="F89" s="10">
        <v>6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37">
        <f si="29" t="shared"/>
        <v>6</v>
      </c>
      <c r="M89" s="15">
        <f si="27" t="shared"/>
        <v>48</v>
      </c>
      <c r="N89" s="15">
        <v>436</v>
      </c>
      <c r="O89" s="15">
        <f si="28" t="shared"/>
        <v>20928</v>
      </c>
      <c r="P89" s="39">
        <v>1</v>
      </c>
      <c r="Q89" s="39">
        <f si="30" t="shared"/>
        <v>8</v>
      </c>
      <c r="R89" s="39"/>
      <c r="S89" s="39"/>
      <c r="T89" s="39" t="s">
        <v>171</v>
      </c>
      <c r="U89" s="22"/>
      <c r="V89" s="22"/>
      <c r="W89" s="22"/>
      <c r="X89" s="22"/>
      <c r="Y89" s="22"/>
      <c r="Z89" s="22"/>
      <c r="AA89" s="39"/>
      <c r="AB89" s="39">
        <f si="31" t="shared"/>
        <v>0</v>
      </c>
    </row>
    <row hidden="1" r="90" spans="1:28" x14ac:dyDescent="0.25">
      <c r="A90" s="11" t="s">
        <v>90</v>
      </c>
      <c r="B90" s="1">
        <v>8</v>
      </c>
      <c r="C90" s="10">
        <v>0</v>
      </c>
      <c r="D90" s="10">
        <v>0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/>
      <c r="M90" s="15">
        <f si="27" t="shared"/>
        <v>0</v>
      </c>
      <c r="N90" s="15">
        <v>436</v>
      </c>
      <c r="O90" s="15">
        <f si="28" t="shared"/>
        <v>0</v>
      </c>
    </row>
    <row hidden="1" r="91" spans="1:28" x14ac:dyDescent="0.25">
      <c r="A91" s="11" t="s">
        <v>91</v>
      </c>
      <c r="B91" s="1">
        <v>8</v>
      </c>
      <c r="C91" s="10">
        <v>0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/>
      <c r="M91" s="15">
        <f si="27" t="shared"/>
        <v>0</v>
      </c>
      <c r="N91" s="15">
        <v>436</v>
      </c>
      <c r="O91" s="15">
        <f si="28" t="shared"/>
        <v>0</v>
      </c>
    </row>
    <row r="92" spans="1:28" x14ac:dyDescent="0.25">
      <c r="A92" s="34" t="s">
        <v>92</v>
      </c>
      <c r="B92" s="35">
        <v>16</v>
      </c>
      <c r="C92" s="10">
        <v>0</v>
      </c>
      <c r="D92" s="10">
        <v>0</v>
      </c>
      <c r="E92" s="10">
        <v>0</v>
      </c>
      <c r="F92" s="10">
        <v>6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37">
        <f ref="L92" si="32" t="shared">SUBTOTAL(9,C92,D92,E92,F92,G92,H92,I92,J92,K92)</f>
        <v>6</v>
      </c>
      <c r="M92" s="15">
        <f si="27" t="shared"/>
        <v>96</v>
      </c>
      <c r="N92" s="15">
        <v>436</v>
      </c>
      <c r="O92" s="15">
        <f si="28" t="shared"/>
        <v>41856</v>
      </c>
      <c r="P92" s="39">
        <v>1</v>
      </c>
      <c r="Q92" s="39">
        <f>B92*P92</f>
        <v>16</v>
      </c>
      <c r="R92" s="39"/>
      <c r="S92" s="39"/>
      <c r="T92" s="39" t="s">
        <v>171</v>
      </c>
      <c r="U92" s="22"/>
      <c r="V92" s="22"/>
      <c r="W92" s="22"/>
      <c r="X92" s="22"/>
      <c r="Y92" s="22"/>
      <c r="Z92" s="22"/>
      <c r="AA92" s="39"/>
      <c r="AB92" s="39">
        <f>P92*AA92</f>
        <v>0</v>
      </c>
    </row>
    <row hidden="1" r="93" spans="1:28" x14ac:dyDescent="0.25">
      <c r="A93" s="11" t="s">
        <v>93</v>
      </c>
      <c r="B93" s="1">
        <v>8</v>
      </c>
      <c r="C93" s="10">
        <v>0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0"/>
      <c r="M93" s="15">
        <f si="27" t="shared"/>
        <v>0</v>
      </c>
      <c r="N93" s="15">
        <v>436</v>
      </c>
      <c r="O93" s="15">
        <f si="28" t="shared"/>
        <v>0</v>
      </c>
    </row>
    <row hidden="1" r="94" spans="1:28" x14ac:dyDescent="0.25">
      <c r="A94" s="11" t="s">
        <v>94</v>
      </c>
      <c r="B94" s="1">
        <v>8</v>
      </c>
      <c r="C94" s="10">
        <v>0</v>
      </c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/>
      <c r="M94" s="15">
        <f si="27" t="shared"/>
        <v>0</v>
      </c>
      <c r="N94" s="15">
        <v>436</v>
      </c>
      <c r="O94" s="15">
        <f si="28" t="shared"/>
        <v>0</v>
      </c>
    </row>
    <row hidden="1" r="95" spans="1:28" x14ac:dyDescent="0.25">
      <c r="A95" s="11" t="s">
        <v>95</v>
      </c>
      <c r="B95" s="1">
        <v>8</v>
      </c>
      <c r="C95" s="10">
        <v>0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/>
      <c r="M95" s="15">
        <f si="27" t="shared"/>
        <v>0</v>
      </c>
      <c r="N95" s="15">
        <v>436</v>
      </c>
      <c r="O95" s="15">
        <f si="28" t="shared"/>
        <v>0</v>
      </c>
    </row>
    <row r="96" spans="1:28" x14ac:dyDescent="0.25">
      <c r="A96" s="34" t="s">
        <v>96</v>
      </c>
      <c r="B96" s="35">
        <v>16</v>
      </c>
      <c r="C96" s="10">
        <v>0</v>
      </c>
      <c r="D96" s="10">
        <v>0</v>
      </c>
      <c r="E96" s="10">
        <v>0</v>
      </c>
      <c r="F96" s="10">
        <v>6</v>
      </c>
      <c r="G96" s="10">
        <v>0</v>
      </c>
      <c r="H96" s="10">
        <v>0</v>
      </c>
      <c r="I96" s="10">
        <v>0</v>
      </c>
      <c r="J96" s="10">
        <v>0</v>
      </c>
      <c r="K96" s="10">
        <v>0</v>
      </c>
      <c r="L96" s="37">
        <f ref="L96" si="33" t="shared">SUBTOTAL(9,C96,D96,E96,F96,G96,H96,I96,J96,K96)</f>
        <v>6</v>
      </c>
      <c r="M96" s="15">
        <f si="27" t="shared"/>
        <v>96</v>
      </c>
      <c r="N96" s="15">
        <v>436</v>
      </c>
      <c r="O96" s="15">
        <f si="28" t="shared"/>
        <v>41856</v>
      </c>
      <c r="P96" s="39">
        <v>1</v>
      </c>
      <c r="Q96" s="39">
        <f>B96*P96</f>
        <v>16</v>
      </c>
      <c r="R96" s="39"/>
      <c r="S96" s="39"/>
      <c r="T96" s="39" t="s">
        <v>171</v>
      </c>
      <c r="U96" s="22"/>
      <c r="V96" s="22"/>
      <c r="W96" s="22"/>
      <c r="X96" s="22"/>
      <c r="Y96" s="22"/>
      <c r="Z96" s="22"/>
      <c r="AA96" s="39"/>
      <c r="AB96" s="39">
        <f>P96*AA96</f>
        <v>0</v>
      </c>
    </row>
    <row hidden="1" r="97" spans="1:28" x14ac:dyDescent="0.25">
      <c r="A97" s="11" t="s">
        <v>97</v>
      </c>
      <c r="B97" s="1">
        <v>16</v>
      </c>
      <c r="C97" s="10">
        <v>0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10"/>
      <c r="M97" s="15">
        <f si="27" t="shared"/>
        <v>0</v>
      </c>
      <c r="N97" s="15">
        <v>436</v>
      </c>
      <c r="O97" s="15">
        <f si="28" t="shared"/>
        <v>0</v>
      </c>
    </row>
    <row hidden="1" r="98" spans="1:28" x14ac:dyDescent="0.25">
      <c r="A98" s="11" t="s">
        <v>98</v>
      </c>
      <c r="B98" s="1">
        <v>16</v>
      </c>
      <c r="C98" s="10">
        <v>0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10"/>
      <c r="M98" s="15">
        <f si="27" t="shared"/>
        <v>0</v>
      </c>
      <c r="N98" s="15">
        <v>436</v>
      </c>
      <c r="O98" s="15">
        <f si="28" t="shared"/>
        <v>0</v>
      </c>
    </row>
    <row hidden="1" r="99" spans="1:28" x14ac:dyDescent="0.25">
      <c r="A99" s="11" t="s">
        <v>99</v>
      </c>
      <c r="B99" s="1">
        <v>5</v>
      </c>
      <c r="C99" s="10">
        <v>0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/>
      <c r="M99" s="15">
        <f si="27" t="shared"/>
        <v>0</v>
      </c>
      <c r="N99" s="15">
        <v>436</v>
      </c>
      <c r="O99" s="15">
        <f si="28" t="shared"/>
        <v>0</v>
      </c>
    </row>
    <row r="100" spans="1:28" x14ac:dyDescent="0.25">
      <c r="A100" s="34" t="s">
        <v>100</v>
      </c>
      <c r="B100" s="35">
        <v>16</v>
      </c>
      <c r="C100" s="10">
        <v>0</v>
      </c>
      <c r="D100" s="10">
        <v>0</v>
      </c>
      <c r="E100" s="10">
        <v>0</v>
      </c>
      <c r="F100" s="10">
        <v>6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  <c r="L100" s="37">
        <f ref="L100:L101" si="34" t="shared">SUBTOTAL(9,C100,D100,E100,F100,G100,H100,I100,J100,K100)</f>
        <v>6</v>
      </c>
      <c r="M100" s="15">
        <f si="27" t="shared"/>
        <v>96</v>
      </c>
      <c r="N100" s="15">
        <v>436</v>
      </c>
      <c r="O100" s="15">
        <f si="28" t="shared"/>
        <v>41856</v>
      </c>
      <c r="P100" s="39">
        <v>1</v>
      </c>
      <c r="Q100" s="39">
        <f ref="Q100:Q101" si="35" t="shared">B100*P100</f>
        <v>16</v>
      </c>
      <c r="R100" s="39"/>
      <c r="S100" s="39"/>
      <c r="T100" s="39" t="s">
        <v>171</v>
      </c>
      <c r="U100" s="22"/>
      <c r="V100" s="22"/>
      <c r="W100" s="22"/>
      <c r="X100" s="22"/>
      <c r="Y100" s="22"/>
      <c r="Z100" s="22"/>
      <c r="AA100" s="39"/>
      <c r="AB100" s="39">
        <f ref="AB100:AB101" si="36" t="shared">P100*AA100</f>
        <v>0</v>
      </c>
    </row>
    <row r="101" spans="1:28" x14ac:dyDescent="0.25">
      <c r="A101" s="34" t="s">
        <v>101</v>
      </c>
      <c r="B101" s="35">
        <v>16</v>
      </c>
      <c r="C101" s="10">
        <v>0</v>
      </c>
      <c r="D101" s="10">
        <v>0</v>
      </c>
      <c r="E101" s="10">
        <v>0</v>
      </c>
      <c r="F101" s="10">
        <v>6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  <c r="L101" s="37">
        <f si="34" t="shared"/>
        <v>6</v>
      </c>
      <c r="M101" s="15">
        <f si="27" t="shared"/>
        <v>96</v>
      </c>
      <c r="N101" s="15">
        <v>436</v>
      </c>
      <c r="O101" s="15">
        <f si="28" t="shared"/>
        <v>41856</v>
      </c>
      <c r="P101" s="39">
        <v>1</v>
      </c>
      <c r="Q101" s="39">
        <f si="35" t="shared"/>
        <v>16</v>
      </c>
      <c r="R101" s="39"/>
      <c r="S101" s="39"/>
      <c r="T101" s="39" t="s">
        <v>171</v>
      </c>
      <c r="U101" s="22"/>
      <c r="V101" s="22"/>
      <c r="W101" s="22"/>
      <c r="X101" s="22"/>
      <c r="Y101" s="22"/>
      <c r="Z101" s="22"/>
      <c r="AA101" s="39"/>
      <c r="AB101" s="39">
        <f si="36" t="shared"/>
        <v>0</v>
      </c>
    </row>
    <row hidden="1" r="102" spans="1:28" x14ac:dyDescent="0.25">
      <c r="A102" s="11" t="s">
        <v>102</v>
      </c>
      <c r="B102" s="1">
        <v>16</v>
      </c>
      <c r="C102" s="10">
        <v>0</v>
      </c>
      <c r="D102" s="10">
        <v>0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10">
        <v>0</v>
      </c>
      <c r="K102" s="10">
        <v>0</v>
      </c>
      <c r="L102" s="10"/>
      <c r="M102" s="15">
        <f si="27" t="shared"/>
        <v>0</v>
      </c>
      <c r="N102" s="15">
        <v>436</v>
      </c>
      <c r="O102" s="15">
        <f si="28" t="shared"/>
        <v>0</v>
      </c>
    </row>
    <row hidden="1" r="103" spans="1:28" x14ac:dyDescent="0.25">
      <c r="A103" s="11" t="s">
        <v>103</v>
      </c>
      <c r="B103" s="1">
        <v>8</v>
      </c>
      <c r="C103" s="10">
        <v>0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/>
      <c r="M103" s="15">
        <f si="27" t="shared"/>
        <v>0</v>
      </c>
      <c r="N103" s="15">
        <v>436</v>
      </c>
      <c r="O103" s="15">
        <f si="28" t="shared"/>
        <v>0</v>
      </c>
    </row>
    <row hidden="1" r="104" spans="1:28" x14ac:dyDescent="0.25">
      <c r="A104" s="11" t="s">
        <v>104</v>
      </c>
      <c r="B104" s="1">
        <v>8</v>
      </c>
      <c r="C104" s="10">
        <v>0</v>
      </c>
      <c r="D104" s="10">
        <v>0</v>
      </c>
      <c r="E104" s="10">
        <v>0</v>
      </c>
      <c r="F104" s="10">
        <v>0</v>
      </c>
      <c r="G104" s="10">
        <v>0</v>
      </c>
      <c r="H104" s="10">
        <v>0</v>
      </c>
      <c r="I104" s="10">
        <v>0</v>
      </c>
      <c r="J104" s="10">
        <v>0</v>
      </c>
      <c r="K104" s="10">
        <v>0</v>
      </c>
      <c r="L104" s="10"/>
      <c r="M104" s="15">
        <f si="27" t="shared"/>
        <v>0</v>
      </c>
      <c r="N104" s="15">
        <v>436</v>
      </c>
      <c r="O104" s="15">
        <f si="28" t="shared"/>
        <v>0</v>
      </c>
    </row>
    <row hidden="1" r="105" spans="1:28" x14ac:dyDescent="0.25">
      <c r="A105" s="11" t="s">
        <v>105</v>
      </c>
      <c r="B105" s="1">
        <v>8</v>
      </c>
      <c r="C105" s="10">
        <v>0</v>
      </c>
      <c r="D105" s="10">
        <v>0</v>
      </c>
      <c r="E105" s="10">
        <v>0</v>
      </c>
      <c r="F105" s="10">
        <v>0</v>
      </c>
      <c r="G105" s="10">
        <v>0</v>
      </c>
      <c r="H105" s="10">
        <v>0</v>
      </c>
      <c r="I105" s="10">
        <v>0</v>
      </c>
      <c r="J105" s="10">
        <v>0</v>
      </c>
      <c r="K105" s="10">
        <v>0</v>
      </c>
      <c r="L105" s="10"/>
      <c r="M105" s="15">
        <f si="27" t="shared"/>
        <v>0</v>
      </c>
      <c r="N105" s="15">
        <v>436</v>
      </c>
      <c r="O105" s="15">
        <f si="28" t="shared"/>
        <v>0</v>
      </c>
    </row>
    <row r="106" spans="1:28" x14ac:dyDescent="0.25">
      <c r="A106" s="32" t="s">
        <v>106</v>
      </c>
      <c r="B106" s="33"/>
      <c r="C106" s="5">
        <f>(C107*$B$107)+(C108*$B$108)+(C109*$B$109)+(C110*$B$110)+(C111*$B$111)+(C112*$B$112)+(C113*$B$113)+(C114*$B$114)+(C115*$B$115)+(C116*$B$116)+(C117*$B$117)+(C118*$B$118)+(C119*$B$119)+(C120*$B$120)+(C121*$B$121)+(C122*$B$122)+(C123*$B$123)+(C124*$B$124)+(C125*$B$125)+(C126*$B$126)+(C127*$B$127)+(C128*$B$128)+(C129*$B$129)+(C130*$B$130)+(C131*$B$131)+(C132*$B$132)+(C133*$B$133)+(C134*$B$134)+(C135*$B$135)+(C136*$B$136)+(C137*$B$137)+(C138*$B$138)+(C139*$B$139)+(C140*$B$140)+(C141*$B$141)+(C142*$B$142)+(C143*$B$143)+(C144*$B$144)+(C145*$B$145)+(C146*$B$146)</f>
        <v>0</v>
      </c>
      <c r="D106" s="5">
        <f ref="D106:K106" si="37" t="shared">(D107*$B$107)+(D108*$B$108)+(D109*$B$109)+(D110*$B$110)+(D111*$B$111)+(D112*$B$112)+(D113*$B$113)+(D114*$B$114)+(D115*$B$115)+(D116*$B$116)+(D117*$B$117)+(D118*$B$118)+(D119*$B$119)+(D120*$B$120)+(D121*$B$121)+(D122*$B$122)+(D123*$B$123)+(D124*$B$124)+(D125*$B$125)+(D126*$B$126)+(D127*$B$127)+(D128*$B$128)+(D129*$B$129)+(D130*$B$130)+(D131*$B$131)+(D132*$B$132)+(D133*$B$133)+(D134*$B$134)+(D135*$B$135)+(D136*$B$136)+(D137*$B$137)+(D138*$B$138)+(D139*$B$139)+(D140*$B$140)+(D141*$B$141)+(D142*$B$142)+(D143*$B$143)+(D144*$B$144)+(D145*$B$145)+(D146*$B$146)</f>
        <v>0</v>
      </c>
      <c r="E106" s="5">
        <f si="37" t="shared"/>
        <v>0</v>
      </c>
      <c r="F106" s="5">
        <f si="37" t="shared"/>
        <v>0</v>
      </c>
      <c r="G106" s="5">
        <f si="37" t="shared"/>
        <v>0</v>
      </c>
      <c r="H106" s="5">
        <f si="37" t="shared"/>
        <v>0</v>
      </c>
      <c r="I106" s="5">
        <f si="37" t="shared"/>
        <v>1841</v>
      </c>
      <c r="J106" s="5">
        <f si="37" t="shared"/>
        <v>0</v>
      </c>
      <c r="K106" s="5">
        <f si="37" t="shared"/>
        <v>0</v>
      </c>
      <c r="L106" s="33"/>
      <c r="M106" s="17">
        <f ref="M106:O106" si="38" t="shared">SUM(M107:M146)</f>
        <v>1841</v>
      </c>
      <c r="N106" s="17" t="s">
        <v>148</v>
      </c>
      <c r="O106" s="17">
        <f si="38" t="shared"/>
        <v>463932</v>
      </c>
      <c r="P106" s="38"/>
      <c r="Q106" s="39"/>
      <c r="R106" s="38"/>
      <c r="S106" s="38"/>
      <c r="T106" s="39"/>
      <c r="U106" s="23"/>
      <c r="V106" s="23"/>
      <c r="W106" s="23"/>
      <c r="X106" s="23"/>
      <c r="Y106" s="23"/>
      <c r="Z106" s="23"/>
      <c r="AA106" s="39"/>
      <c r="AB106" s="39">
        <f>P106*AA106</f>
        <v>0</v>
      </c>
    </row>
    <row hidden="1" r="107" spans="1:28" x14ac:dyDescent="0.25">
      <c r="A107" s="11" t="s">
        <v>107</v>
      </c>
      <c r="B107" s="1">
        <v>42.5</v>
      </c>
      <c r="C107" s="10">
        <v>0</v>
      </c>
      <c r="D107" s="10">
        <v>0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10"/>
      <c r="M107" s="15">
        <f ref="M107:M146" si="39" t="shared">SUM(C107:K107)*B107</f>
        <v>0</v>
      </c>
      <c r="N107" s="15">
        <v>252</v>
      </c>
      <c r="O107" s="15">
        <f>M107*N107</f>
        <v>0</v>
      </c>
    </row>
    <row hidden="1" r="108" spans="1:28" x14ac:dyDescent="0.25">
      <c r="A108" s="11" t="s">
        <v>108</v>
      </c>
      <c r="B108" s="1">
        <v>160</v>
      </c>
      <c r="C108" s="10">
        <v>0</v>
      </c>
      <c r="D108" s="10">
        <v>0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v>0</v>
      </c>
      <c r="L108" s="10"/>
      <c r="M108" s="15">
        <f si="39" t="shared"/>
        <v>0</v>
      </c>
      <c r="N108" s="15">
        <v>252</v>
      </c>
      <c r="O108" s="15">
        <f ref="O108:O146" si="40" t="shared">M108*N108</f>
        <v>0</v>
      </c>
    </row>
    <row hidden="1" r="109" spans="1:28" x14ac:dyDescent="0.25">
      <c r="A109" s="11" t="s">
        <v>109</v>
      </c>
      <c r="B109" s="1">
        <v>160</v>
      </c>
      <c r="C109" s="10">
        <v>0</v>
      </c>
      <c r="D109" s="10">
        <v>0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10"/>
      <c r="M109" s="15">
        <f si="39" t="shared"/>
        <v>0</v>
      </c>
      <c r="N109" s="15">
        <v>252</v>
      </c>
      <c r="O109" s="15">
        <f si="40" t="shared"/>
        <v>0</v>
      </c>
    </row>
    <row hidden="1" ht="30" r="110" spans="1:28" x14ac:dyDescent="0.25">
      <c r="A110" s="11" t="s">
        <v>110</v>
      </c>
      <c r="B110" s="1">
        <v>40</v>
      </c>
      <c r="C110" s="10">
        <v>0</v>
      </c>
      <c r="D110" s="10">
        <v>0</v>
      </c>
      <c r="E110" s="10">
        <v>0</v>
      </c>
      <c r="F110" s="10">
        <v>0</v>
      </c>
      <c r="G110" s="10">
        <v>0</v>
      </c>
      <c r="H110" s="10">
        <v>0</v>
      </c>
      <c r="I110" s="10">
        <v>0</v>
      </c>
      <c r="J110" s="10">
        <v>0</v>
      </c>
      <c r="K110" s="10">
        <v>0</v>
      </c>
      <c r="L110" s="10"/>
      <c r="M110" s="15">
        <f si="39" t="shared"/>
        <v>0</v>
      </c>
      <c r="N110" s="15">
        <v>252</v>
      </c>
      <c r="O110" s="15">
        <f si="40" t="shared"/>
        <v>0</v>
      </c>
    </row>
    <row r="111" spans="1:28" x14ac:dyDescent="0.25">
      <c r="A111" s="34" t="s">
        <v>111</v>
      </c>
      <c r="B111" s="35">
        <v>40</v>
      </c>
      <c r="C111" s="10">
        <v>0</v>
      </c>
      <c r="D111" s="10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7</v>
      </c>
      <c r="J111" s="10">
        <v>0</v>
      </c>
      <c r="K111" s="10">
        <v>0</v>
      </c>
      <c r="L111" s="37">
        <f ref="L111:L112" si="41" t="shared">SUBTOTAL(9,C111,D111,E111,F111,G111,H111,I111,J111,K111)</f>
        <v>7</v>
      </c>
      <c r="M111" s="15">
        <f si="39" t="shared"/>
        <v>280</v>
      </c>
      <c r="N111" s="15">
        <v>252</v>
      </c>
      <c r="O111" s="15">
        <f si="40" t="shared"/>
        <v>70560</v>
      </c>
      <c r="P111" s="39">
        <v>1</v>
      </c>
      <c r="Q111" s="39">
        <f ref="Q111:Q112" si="42" t="shared">B111*P111</f>
        <v>40</v>
      </c>
      <c r="R111" s="39"/>
      <c r="S111" s="39"/>
      <c r="T111" s="39" t="s">
        <v>171</v>
      </c>
      <c r="U111" s="22"/>
      <c r="V111" s="22"/>
      <c r="W111" s="22"/>
      <c r="X111" s="22"/>
      <c r="Y111" s="22"/>
      <c r="Z111" s="22"/>
      <c r="AA111" s="39"/>
      <c r="AB111" s="39">
        <f ref="AB111:AB112" si="43" t="shared">P111*AA111</f>
        <v>0</v>
      </c>
    </row>
    <row r="112" spans="1:28" x14ac:dyDescent="0.25">
      <c r="A112" s="34" t="s">
        <v>112</v>
      </c>
      <c r="B112" s="35">
        <v>59</v>
      </c>
      <c r="C112" s="10">
        <v>0</v>
      </c>
      <c r="D112" s="10">
        <v>0</v>
      </c>
      <c r="E112" s="10">
        <v>0</v>
      </c>
      <c r="F112" s="10">
        <v>0</v>
      </c>
      <c r="G112" s="10">
        <v>0</v>
      </c>
      <c r="H112" s="10">
        <v>0</v>
      </c>
      <c r="I112" s="10">
        <v>7</v>
      </c>
      <c r="J112" s="10">
        <v>0</v>
      </c>
      <c r="K112" s="10">
        <v>0</v>
      </c>
      <c r="L112" s="37">
        <f si="41" t="shared"/>
        <v>7</v>
      </c>
      <c r="M112" s="15">
        <f si="39" t="shared"/>
        <v>413</v>
      </c>
      <c r="N112" s="15">
        <v>252</v>
      </c>
      <c r="O112" s="15">
        <f si="40" t="shared"/>
        <v>104076</v>
      </c>
      <c r="P112" s="39">
        <v>1</v>
      </c>
      <c r="Q112" s="39">
        <f si="42" t="shared"/>
        <v>59</v>
      </c>
      <c r="R112" s="39"/>
      <c r="S112" s="39"/>
      <c r="T112" s="39" t="s">
        <v>171</v>
      </c>
      <c r="U112" s="22"/>
      <c r="V112" s="22"/>
      <c r="W112" s="22"/>
      <c r="X112" s="22"/>
      <c r="Y112" s="22"/>
      <c r="Z112" s="22"/>
      <c r="AA112" s="39"/>
      <c r="AB112" s="39">
        <f si="43" t="shared"/>
        <v>0</v>
      </c>
    </row>
    <row hidden="1" r="113" spans="1:28" x14ac:dyDescent="0.25">
      <c r="A113" s="11" t="s">
        <v>113</v>
      </c>
      <c r="B113" s="1">
        <v>40</v>
      </c>
      <c r="C113" s="10">
        <v>0</v>
      </c>
      <c r="D113" s="10">
        <v>0</v>
      </c>
      <c r="E113" s="10">
        <v>0</v>
      </c>
      <c r="F113" s="10">
        <v>0</v>
      </c>
      <c r="G113" s="10">
        <v>0</v>
      </c>
      <c r="H113" s="10">
        <v>0</v>
      </c>
      <c r="I113" s="10">
        <v>0</v>
      </c>
      <c r="J113" s="10">
        <v>0</v>
      </c>
      <c r="K113" s="10">
        <v>0</v>
      </c>
      <c r="L113" s="10"/>
      <c r="M113" s="15">
        <f si="39" t="shared"/>
        <v>0</v>
      </c>
      <c r="N113" s="15">
        <v>252</v>
      </c>
      <c r="O113" s="15">
        <f si="40" t="shared"/>
        <v>0</v>
      </c>
    </row>
    <row hidden="1" r="114" spans="1:28" x14ac:dyDescent="0.25">
      <c r="A114" s="11" t="s">
        <v>114</v>
      </c>
      <c r="B114" s="1">
        <v>32</v>
      </c>
      <c r="C114" s="10">
        <v>0</v>
      </c>
      <c r="D114" s="10">
        <v>0</v>
      </c>
      <c r="E114" s="10">
        <v>0</v>
      </c>
      <c r="F114" s="10">
        <v>0</v>
      </c>
      <c r="G114" s="10">
        <v>0</v>
      </c>
      <c r="H114" s="10">
        <v>0</v>
      </c>
      <c r="I114" s="10">
        <v>0</v>
      </c>
      <c r="J114" s="10">
        <v>0</v>
      </c>
      <c r="K114" s="10">
        <v>0</v>
      </c>
      <c r="L114" s="10"/>
      <c r="M114" s="15">
        <f si="39" t="shared"/>
        <v>0</v>
      </c>
      <c r="N114" s="15">
        <v>252</v>
      </c>
      <c r="O114" s="15">
        <f si="40" t="shared"/>
        <v>0</v>
      </c>
    </row>
    <row r="115" spans="1:28" x14ac:dyDescent="0.25">
      <c r="A115" s="34" t="s">
        <v>115</v>
      </c>
      <c r="B115" s="35">
        <v>30</v>
      </c>
      <c r="C115" s="10">
        <v>0</v>
      </c>
      <c r="D115" s="10">
        <v>0</v>
      </c>
      <c r="E115" s="10">
        <v>0</v>
      </c>
      <c r="F115" s="10">
        <v>0</v>
      </c>
      <c r="G115" s="10">
        <v>0</v>
      </c>
      <c r="H115" s="10">
        <v>0</v>
      </c>
      <c r="I115" s="10">
        <v>7</v>
      </c>
      <c r="J115" s="10">
        <v>0</v>
      </c>
      <c r="K115" s="10">
        <v>0</v>
      </c>
      <c r="L115" s="37">
        <f ref="L115" si="44" t="shared">SUBTOTAL(9,C115,D115,E115,F115,G115,H115,I115,J115,K115)</f>
        <v>7</v>
      </c>
      <c r="M115" s="15">
        <f si="39" t="shared"/>
        <v>210</v>
      </c>
      <c r="N115" s="15">
        <v>252</v>
      </c>
      <c r="O115" s="15">
        <f si="40" t="shared"/>
        <v>52920</v>
      </c>
      <c r="P115" s="39">
        <v>1</v>
      </c>
      <c r="Q115" s="39">
        <f>B115*P115</f>
        <v>30</v>
      </c>
      <c r="R115" s="39"/>
      <c r="S115" s="39"/>
      <c r="T115" s="39" t="s">
        <v>171</v>
      </c>
      <c r="U115" s="22"/>
      <c r="V115" s="22"/>
      <c r="W115" s="22"/>
      <c r="X115" s="22"/>
      <c r="Y115" s="22"/>
      <c r="Z115" s="22"/>
      <c r="AA115" s="39"/>
      <c r="AB115" s="39">
        <f>P115*AA115</f>
        <v>0</v>
      </c>
    </row>
    <row hidden="1" r="116" spans="1:28" x14ac:dyDescent="0.25">
      <c r="A116" s="11" t="s">
        <v>116</v>
      </c>
      <c r="B116" s="1">
        <v>8</v>
      </c>
      <c r="C116" s="10">
        <v>0</v>
      </c>
      <c r="D116" s="10">
        <v>0</v>
      </c>
      <c r="E116" s="10">
        <v>0</v>
      </c>
      <c r="F116" s="10">
        <v>0</v>
      </c>
      <c r="G116" s="10">
        <v>0</v>
      </c>
      <c r="H116" s="10">
        <v>0</v>
      </c>
      <c r="I116" s="10">
        <v>0</v>
      </c>
      <c r="J116" s="10">
        <v>0</v>
      </c>
      <c r="K116" s="10">
        <v>0</v>
      </c>
      <c r="L116" s="10"/>
      <c r="M116" s="15">
        <f si="39" t="shared"/>
        <v>0</v>
      </c>
      <c r="N116" s="15">
        <v>252</v>
      </c>
      <c r="O116" s="15">
        <f si="40" t="shared"/>
        <v>0</v>
      </c>
    </row>
    <row hidden="1" r="117" spans="1:28" x14ac:dyDescent="0.25">
      <c r="A117" s="11" t="s">
        <v>117</v>
      </c>
      <c r="B117" s="1">
        <v>16</v>
      </c>
      <c r="C117" s="10">
        <v>0</v>
      </c>
      <c r="D117" s="10">
        <v>0</v>
      </c>
      <c r="E117" s="10">
        <v>0</v>
      </c>
      <c r="F117" s="10">
        <v>0</v>
      </c>
      <c r="G117" s="10">
        <v>0</v>
      </c>
      <c r="H117" s="10">
        <v>0</v>
      </c>
      <c r="I117" s="10">
        <v>0</v>
      </c>
      <c r="J117" s="10">
        <v>0</v>
      </c>
      <c r="K117" s="10">
        <v>0</v>
      </c>
      <c r="L117" s="10"/>
      <c r="M117" s="15">
        <f si="39" t="shared"/>
        <v>0</v>
      </c>
      <c r="N117" s="15">
        <v>252</v>
      </c>
      <c r="O117" s="15">
        <f si="40" t="shared"/>
        <v>0</v>
      </c>
    </row>
    <row r="118" spans="1:28" x14ac:dyDescent="0.25">
      <c r="A118" s="34" t="s">
        <v>118</v>
      </c>
      <c r="B118" s="35">
        <v>54</v>
      </c>
      <c r="C118" s="10">
        <v>0</v>
      </c>
      <c r="D118" s="10">
        <v>0</v>
      </c>
      <c r="E118" s="10">
        <v>0</v>
      </c>
      <c r="F118" s="10">
        <v>0</v>
      </c>
      <c r="G118" s="10">
        <v>0</v>
      </c>
      <c r="H118" s="10">
        <v>0</v>
      </c>
      <c r="I118" s="10">
        <v>7</v>
      </c>
      <c r="J118" s="10">
        <v>0</v>
      </c>
      <c r="K118" s="10">
        <v>0</v>
      </c>
      <c r="L118" s="37">
        <f ref="L118" si="45" t="shared">SUBTOTAL(9,C118,D118,E118,F118,G118,H118,I118,J118,K118)</f>
        <v>7</v>
      </c>
      <c r="M118" s="15">
        <f si="39" t="shared"/>
        <v>378</v>
      </c>
      <c r="N118" s="15">
        <v>252</v>
      </c>
      <c r="O118" s="15">
        <f si="40" t="shared"/>
        <v>95256</v>
      </c>
      <c r="P118" s="39">
        <v>1</v>
      </c>
      <c r="Q118" s="39">
        <f>B118*P118</f>
        <v>54</v>
      </c>
      <c r="R118" s="39"/>
      <c r="S118" s="39"/>
      <c r="T118" s="39" t="s">
        <v>171</v>
      </c>
      <c r="U118" s="22"/>
      <c r="V118" s="22"/>
      <c r="W118" s="22"/>
      <c r="X118" s="22"/>
      <c r="Y118" s="22"/>
      <c r="Z118" s="22"/>
      <c r="AA118" s="39"/>
      <c r="AB118" s="39">
        <f>P118*AA118</f>
        <v>0</v>
      </c>
    </row>
    <row hidden="1" ht="30" r="119" spans="1:28" x14ac:dyDescent="0.25">
      <c r="A119" s="11" t="s">
        <v>119</v>
      </c>
      <c r="B119" s="1">
        <v>24</v>
      </c>
      <c r="C119" s="10">
        <v>0</v>
      </c>
      <c r="D119" s="10">
        <v>0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0"/>
      <c r="M119" s="15">
        <f si="39" t="shared"/>
        <v>0</v>
      </c>
      <c r="N119" s="15">
        <v>252</v>
      </c>
      <c r="O119" s="15">
        <f si="40" t="shared"/>
        <v>0</v>
      </c>
    </row>
    <row r="120" spans="1:28" x14ac:dyDescent="0.25">
      <c r="A120" s="34" t="s">
        <v>120</v>
      </c>
      <c r="B120" s="35">
        <v>80</v>
      </c>
      <c r="C120" s="10">
        <v>0</v>
      </c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7</v>
      </c>
      <c r="J120" s="10">
        <v>0</v>
      </c>
      <c r="K120" s="10">
        <v>0</v>
      </c>
      <c r="L120" s="37">
        <f ref="L120" si="46" t="shared">SUBTOTAL(9,C120,D120,E120,F120,G120,H120,I120,J120,K120)</f>
        <v>7</v>
      </c>
      <c r="M120" s="15">
        <f si="39" t="shared"/>
        <v>560</v>
      </c>
      <c r="N120" s="15">
        <v>252</v>
      </c>
      <c r="O120" s="15">
        <f si="40" t="shared"/>
        <v>141120</v>
      </c>
      <c r="P120" s="39">
        <v>1</v>
      </c>
      <c r="Q120" s="39">
        <f>B120*P120</f>
        <v>80</v>
      </c>
      <c r="R120" s="39"/>
      <c r="S120" s="39"/>
      <c r="T120" s="39" t="s">
        <v>171</v>
      </c>
      <c r="U120" s="22"/>
      <c r="V120" s="22"/>
      <c r="W120" s="22"/>
      <c r="X120" s="22"/>
      <c r="Y120" s="22"/>
      <c r="Z120" s="22"/>
      <c r="AA120" s="39"/>
      <c r="AB120" s="39">
        <f>P120*AA120</f>
        <v>0</v>
      </c>
    </row>
    <row hidden="1" r="121" spans="1:28" x14ac:dyDescent="0.25">
      <c r="A121" s="11" t="s">
        <v>121</v>
      </c>
      <c r="B121" s="1">
        <v>80</v>
      </c>
      <c r="C121" s="10">
        <v>0</v>
      </c>
      <c r="D121" s="10">
        <v>0</v>
      </c>
      <c r="E121" s="10">
        <v>0</v>
      </c>
      <c r="F121" s="10">
        <v>0</v>
      </c>
      <c r="G121" s="10">
        <v>0</v>
      </c>
      <c r="H121" s="10">
        <v>0</v>
      </c>
      <c r="I121" s="10">
        <v>0</v>
      </c>
      <c r="J121" s="10">
        <v>0</v>
      </c>
      <c r="K121" s="10">
        <v>0</v>
      </c>
      <c r="L121" s="10"/>
      <c r="M121" s="15">
        <f si="39" t="shared"/>
        <v>0</v>
      </c>
      <c r="N121" s="15">
        <v>252</v>
      </c>
      <c r="O121" s="15">
        <f si="40" t="shared"/>
        <v>0</v>
      </c>
    </row>
    <row hidden="1" ht="30" r="122" spans="1:28" x14ac:dyDescent="0.25">
      <c r="A122" s="11" t="s">
        <v>122</v>
      </c>
      <c r="B122" s="1">
        <v>8</v>
      </c>
      <c r="C122" s="10">
        <v>0</v>
      </c>
      <c r="D122" s="10">
        <v>0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10">
        <v>0</v>
      </c>
      <c r="K122" s="10">
        <v>0</v>
      </c>
      <c r="L122" s="10"/>
      <c r="M122" s="15">
        <f si="39" t="shared"/>
        <v>0</v>
      </c>
      <c r="N122" s="15">
        <v>252</v>
      </c>
      <c r="O122" s="15">
        <f si="40" t="shared"/>
        <v>0</v>
      </c>
    </row>
    <row hidden="1" r="123" spans="1:28" x14ac:dyDescent="0.25">
      <c r="A123" s="11" t="s">
        <v>123</v>
      </c>
      <c r="B123" s="1">
        <v>8</v>
      </c>
      <c r="C123" s="10">
        <v>0</v>
      </c>
      <c r="D123" s="10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0"/>
      <c r="M123" s="15">
        <f si="39" t="shared"/>
        <v>0</v>
      </c>
      <c r="N123" s="15">
        <v>252</v>
      </c>
      <c r="O123" s="15">
        <f si="40" t="shared"/>
        <v>0</v>
      </c>
    </row>
    <row hidden="1" r="124" spans="1:28" x14ac:dyDescent="0.25">
      <c r="A124" s="11" t="s">
        <v>124</v>
      </c>
      <c r="B124" s="1">
        <v>200</v>
      </c>
      <c r="C124" s="10">
        <v>0</v>
      </c>
      <c r="D124" s="10">
        <v>0</v>
      </c>
      <c r="E124" s="10">
        <v>0</v>
      </c>
      <c r="F124" s="10">
        <v>0</v>
      </c>
      <c r="G124" s="10">
        <v>0</v>
      </c>
      <c r="H124" s="10">
        <v>0</v>
      </c>
      <c r="I124" s="10">
        <v>0</v>
      </c>
      <c r="J124" s="10">
        <v>0</v>
      </c>
      <c r="K124" s="10">
        <v>0</v>
      </c>
      <c r="L124" s="10"/>
      <c r="M124" s="15">
        <f si="39" t="shared"/>
        <v>0</v>
      </c>
      <c r="N124" s="15">
        <v>252</v>
      </c>
      <c r="O124" s="15">
        <f si="40" t="shared"/>
        <v>0</v>
      </c>
    </row>
    <row hidden="1" r="125" spans="1:28" x14ac:dyDescent="0.25">
      <c r="A125" s="11" t="s">
        <v>125</v>
      </c>
      <c r="B125" s="1">
        <v>47</v>
      </c>
      <c r="C125" s="10">
        <v>0</v>
      </c>
      <c r="D125" s="10">
        <v>0</v>
      </c>
      <c r="E125" s="10">
        <v>0</v>
      </c>
      <c r="F125" s="10">
        <v>0</v>
      </c>
      <c r="G125" s="10">
        <v>0</v>
      </c>
      <c r="H125" s="10">
        <v>0</v>
      </c>
      <c r="I125" s="10">
        <v>0</v>
      </c>
      <c r="J125" s="10">
        <v>0</v>
      </c>
      <c r="K125" s="10">
        <v>0</v>
      </c>
      <c r="L125" s="10"/>
      <c r="M125" s="15">
        <f si="39" t="shared"/>
        <v>0</v>
      </c>
      <c r="N125" s="15">
        <v>252</v>
      </c>
      <c r="O125" s="15">
        <f si="40" t="shared"/>
        <v>0</v>
      </c>
    </row>
    <row hidden="1" ht="30" r="126" spans="1:28" x14ac:dyDescent="0.25">
      <c r="A126" s="11" t="s">
        <v>126</v>
      </c>
      <c r="B126" s="1">
        <v>28</v>
      </c>
      <c r="C126" s="10">
        <v>0</v>
      </c>
      <c r="D126" s="10">
        <v>0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10">
        <v>0</v>
      </c>
      <c r="K126" s="10">
        <v>0</v>
      </c>
      <c r="L126" s="10"/>
      <c r="M126" s="15">
        <f si="39" t="shared"/>
        <v>0</v>
      </c>
      <c r="N126" s="15">
        <v>252</v>
      </c>
      <c r="O126" s="15">
        <f si="40" t="shared"/>
        <v>0</v>
      </c>
    </row>
    <row hidden="1" ht="30" r="127" spans="1:28" x14ac:dyDescent="0.25">
      <c r="A127" s="11" t="s">
        <v>127</v>
      </c>
      <c r="B127" s="1">
        <v>44</v>
      </c>
      <c r="C127" s="10">
        <v>0</v>
      </c>
      <c r="D127" s="10">
        <v>0</v>
      </c>
      <c r="E127" s="10">
        <v>0</v>
      </c>
      <c r="F127" s="10">
        <v>0</v>
      </c>
      <c r="G127" s="10">
        <v>0</v>
      </c>
      <c r="H127" s="10">
        <v>0</v>
      </c>
      <c r="I127" s="10">
        <v>0</v>
      </c>
      <c r="J127" s="10">
        <v>0</v>
      </c>
      <c r="K127" s="10">
        <v>0</v>
      </c>
      <c r="L127" s="10"/>
      <c r="M127" s="15">
        <f si="39" t="shared"/>
        <v>0</v>
      </c>
      <c r="N127" s="15">
        <v>252</v>
      </c>
      <c r="O127" s="15">
        <f si="40" t="shared"/>
        <v>0</v>
      </c>
    </row>
    <row hidden="1" r="128" spans="1:28" x14ac:dyDescent="0.25">
      <c r="A128" s="11" t="s">
        <v>128</v>
      </c>
      <c r="B128" s="1">
        <v>59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0"/>
      <c r="M128" s="15">
        <f si="39" t="shared"/>
        <v>0</v>
      </c>
      <c r="N128" s="15">
        <v>252</v>
      </c>
      <c r="O128" s="15">
        <f si="40" t="shared"/>
        <v>0</v>
      </c>
    </row>
    <row hidden="1" r="129" spans="1:15" x14ac:dyDescent="0.25">
      <c r="A129" s="11" t="s">
        <v>129</v>
      </c>
      <c r="B129" s="1">
        <v>63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10">
        <v>0</v>
      </c>
      <c r="L129" s="10"/>
      <c r="M129" s="15">
        <f si="39" t="shared"/>
        <v>0</v>
      </c>
      <c r="N129" s="15">
        <v>252</v>
      </c>
      <c r="O129" s="15">
        <f si="40" t="shared"/>
        <v>0</v>
      </c>
    </row>
    <row hidden="1" r="130" spans="1:15" x14ac:dyDescent="0.25">
      <c r="A130" s="11" t="s">
        <v>130</v>
      </c>
      <c r="B130" s="1">
        <v>265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0</v>
      </c>
      <c r="L130" s="10"/>
      <c r="M130" s="15">
        <f si="39" t="shared"/>
        <v>0</v>
      </c>
      <c r="N130" s="15">
        <v>252</v>
      </c>
      <c r="O130" s="15">
        <f si="40" t="shared"/>
        <v>0</v>
      </c>
    </row>
    <row hidden="1" r="131" spans="1:15" x14ac:dyDescent="0.25">
      <c r="A131" s="11" t="s">
        <v>131</v>
      </c>
      <c r="B131" s="1">
        <v>212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10">
        <v>0</v>
      </c>
      <c r="L131" s="10"/>
      <c r="M131" s="15">
        <f si="39" t="shared"/>
        <v>0</v>
      </c>
      <c r="N131" s="15">
        <v>252</v>
      </c>
      <c r="O131" s="15">
        <f si="40" t="shared"/>
        <v>0</v>
      </c>
    </row>
    <row hidden="1" r="132" spans="1:15" x14ac:dyDescent="0.25">
      <c r="A132" s="11" t="s">
        <v>132</v>
      </c>
      <c r="B132" s="1">
        <v>217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10">
        <v>0</v>
      </c>
      <c r="L132" s="10"/>
      <c r="M132" s="15">
        <f si="39" t="shared"/>
        <v>0</v>
      </c>
      <c r="N132" s="15">
        <v>252</v>
      </c>
      <c r="O132" s="15">
        <f si="40" t="shared"/>
        <v>0</v>
      </c>
    </row>
    <row hidden="1" ht="30" r="133" spans="1:15" x14ac:dyDescent="0.25">
      <c r="A133" s="11" t="s">
        <v>133</v>
      </c>
      <c r="B133" s="1">
        <v>8</v>
      </c>
      <c r="C133" s="10">
        <v>0</v>
      </c>
      <c r="D133" s="10">
        <v>0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>
        <v>0</v>
      </c>
      <c r="K133" s="10">
        <v>0</v>
      </c>
      <c r="L133" s="10"/>
      <c r="M133" s="15">
        <f si="39" t="shared"/>
        <v>0</v>
      </c>
      <c r="N133" s="15">
        <v>252</v>
      </c>
      <c r="O133" s="15">
        <f si="40" t="shared"/>
        <v>0</v>
      </c>
    </row>
    <row hidden="1" r="134" spans="1:15" x14ac:dyDescent="0.25">
      <c r="A134" s="11" t="s">
        <v>134</v>
      </c>
      <c r="B134" s="1">
        <v>8</v>
      </c>
      <c r="C134" s="10">
        <v>0</v>
      </c>
      <c r="D134" s="10">
        <v>0</v>
      </c>
      <c r="E134" s="10">
        <v>0</v>
      </c>
      <c r="F134" s="10">
        <v>0</v>
      </c>
      <c r="G134" s="10">
        <v>0</v>
      </c>
      <c r="H134" s="10">
        <v>0</v>
      </c>
      <c r="I134" s="10">
        <v>0</v>
      </c>
      <c r="J134" s="10">
        <v>0</v>
      </c>
      <c r="K134" s="10">
        <v>0</v>
      </c>
      <c r="L134" s="10"/>
      <c r="M134" s="15">
        <f si="39" t="shared"/>
        <v>0</v>
      </c>
      <c r="N134" s="15">
        <v>252</v>
      </c>
      <c r="O134" s="15">
        <f si="40" t="shared"/>
        <v>0</v>
      </c>
    </row>
    <row hidden="1" ht="30" r="135" spans="1:15" x14ac:dyDescent="0.25">
      <c r="A135" s="11" t="s">
        <v>135</v>
      </c>
      <c r="B135" s="1">
        <v>24</v>
      </c>
      <c r="C135" s="10">
        <v>0</v>
      </c>
      <c r="D135" s="10">
        <v>0</v>
      </c>
      <c r="E135" s="10">
        <v>0</v>
      </c>
      <c r="F135" s="10">
        <v>0</v>
      </c>
      <c r="G135" s="10">
        <v>0</v>
      </c>
      <c r="H135" s="10">
        <v>0</v>
      </c>
      <c r="I135" s="10">
        <v>0</v>
      </c>
      <c r="J135" s="10">
        <v>0</v>
      </c>
      <c r="K135" s="10">
        <v>0</v>
      </c>
      <c r="L135" s="10"/>
      <c r="M135" s="15">
        <f si="39" t="shared"/>
        <v>0</v>
      </c>
      <c r="N135" s="15">
        <v>252</v>
      </c>
      <c r="O135" s="15">
        <f si="40" t="shared"/>
        <v>0</v>
      </c>
    </row>
    <row hidden="1" ht="30" r="136" spans="1:15" x14ac:dyDescent="0.25">
      <c r="A136" s="11" t="s">
        <v>136</v>
      </c>
      <c r="B136" s="1">
        <v>8</v>
      </c>
      <c r="C136" s="10">
        <v>0</v>
      </c>
      <c r="D136" s="10">
        <v>0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0">
        <v>0</v>
      </c>
      <c r="K136" s="10">
        <v>0</v>
      </c>
      <c r="L136" s="10"/>
      <c r="M136" s="15">
        <f si="39" t="shared"/>
        <v>0</v>
      </c>
      <c r="N136" s="15">
        <v>252</v>
      </c>
      <c r="O136" s="15">
        <f si="40" t="shared"/>
        <v>0</v>
      </c>
    </row>
    <row hidden="1" r="137" spans="1:15" x14ac:dyDescent="0.25">
      <c r="A137" s="11" t="s">
        <v>137</v>
      </c>
      <c r="B137" s="1">
        <v>8</v>
      </c>
      <c r="C137" s="10">
        <v>0</v>
      </c>
      <c r="D137" s="10">
        <v>0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  <c r="J137" s="10">
        <v>0</v>
      </c>
      <c r="K137" s="10">
        <v>0</v>
      </c>
      <c r="L137" s="10"/>
      <c r="M137" s="15">
        <f si="39" t="shared"/>
        <v>0</v>
      </c>
      <c r="N137" s="15">
        <v>252</v>
      </c>
      <c r="O137" s="15">
        <f si="40" t="shared"/>
        <v>0</v>
      </c>
    </row>
    <row hidden="1" r="138" spans="1:15" x14ac:dyDescent="0.25">
      <c r="A138" s="11" t="s">
        <v>138</v>
      </c>
      <c r="B138" s="1">
        <v>8</v>
      </c>
      <c r="C138" s="10">
        <v>0</v>
      </c>
      <c r="D138" s="10">
        <v>0</v>
      </c>
      <c r="E138" s="10">
        <v>0</v>
      </c>
      <c r="F138" s="10">
        <v>0</v>
      </c>
      <c r="G138" s="10">
        <v>0</v>
      </c>
      <c r="H138" s="10">
        <v>0</v>
      </c>
      <c r="I138" s="10">
        <v>0</v>
      </c>
      <c r="J138" s="10">
        <v>0</v>
      </c>
      <c r="K138" s="10">
        <v>0</v>
      </c>
      <c r="L138" s="10"/>
      <c r="M138" s="15">
        <f si="39" t="shared"/>
        <v>0</v>
      </c>
      <c r="N138" s="15">
        <v>252</v>
      </c>
      <c r="O138" s="15">
        <f si="40" t="shared"/>
        <v>0</v>
      </c>
    </row>
    <row hidden="1" ht="30" r="139" spans="1:15" x14ac:dyDescent="0.25">
      <c r="A139" s="11" t="s">
        <v>139</v>
      </c>
      <c r="B139" s="1">
        <v>8</v>
      </c>
      <c r="C139" s="10">
        <v>0</v>
      </c>
      <c r="D139" s="10">
        <v>0</v>
      </c>
      <c r="E139" s="10">
        <v>0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0">
        <v>0</v>
      </c>
      <c r="L139" s="10"/>
      <c r="M139" s="15">
        <f si="39" t="shared"/>
        <v>0</v>
      </c>
      <c r="N139" s="15">
        <v>252</v>
      </c>
      <c r="O139" s="15">
        <f si="40" t="shared"/>
        <v>0</v>
      </c>
    </row>
    <row hidden="1" r="140" spans="1:15" x14ac:dyDescent="0.25">
      <c r="A140" s="11" t="s">
        <v>140</v>
      </c>
      <c r="B140" s="1">
        <v>8</v>
      </c>
      <c r="C140" s="10">
        <v>0</v>
      </c>
      <c r="D140" s="10">
        <v>0</v>
      </c>
      <c r="E140" s="10">
        <v>0</v>
      </c>
      <c r="F140" s="10">
        <v>0</v>
      </c>
      <c r="G140" s="10">
        <v>0</v>
      </c>
      <c r="H140" s="10">
        <v>0</v>
      </c>
      <c r="I140" s="10">
        <v>0</v>
      </c>
      <c r="J140" s="10">
        <v>0</v>
      </c>
      <c r="K140" s="10">
        <v>0</v>
      </c>
      <c r="L140" s="10"/>
      <c r="M140" s="15">
        <f si="39" t="shared"/>
        <v>0</v>
      </c>
      <c r="N140" s="15">
        <v>252</v>
      </c>
      <c r="O140" s="15">
        <f si="40" t="shared"/>
        <v>0</v>
      </c>
    </row>
    <row hidden="1" ht="30" r="141" spans="1:15" x14ac:dyDescent="0.25">
      <c r="A141" s="11" t="s">
        <v>141</v>
      </c>
      <c r="B141" s="1">
        <v>8</v>
      </c>
      <c r="C141" s="10">
        <v>0</v>
      </c>
      <c r="D141" s="10">
        <v>0</v>
      </c>
      <c r="E141" s="10">
        <v>0</v>
      </c>
      <c r="F141" s="10">
        <v>0</v>
      </c>
      <c r="G141" s="10">
        <v>0</v>
      </c>
      <c r="H141" s="10">
        <v>0</v>
      </c>
      <c r="I141" s="10">
        <v>0</v>
      </c>
      <c r="J141" s="10">
        <v>0</v>
      </c>
      <c r="K141" s="10">
        <v>0</v>
      </c>
      <c r="L141" s="10"/>
      <c r="M141" s="15">
        <f si="39" t="shared"/>
        <v>0</v>
      </c>
      <c r="N141" s="15">
        <v>252</v>
      </c>
      <c r="O141" s="15">
        <f si="40" t="shared"/>
        <v>0</v>
      </c>
    </row>
    <row hidden="1" r="142" spans="1:15" x14ac:dyDescent="0.25">
      <c r="A142" s="11" t="s">
        <v>142</v>
      </c>
      <c r="B142" s="1">
        <v>150</v>
      </c>
      <c r="C142" s="10">
        <v>0</v>
      </c>
      <c r="D142" s="10">
        <v>0</v>
      </c>
      <c r="E142" s="10">
        <v>0</v>
      </c>
      <c r="F142" s="10">
        <v>0</v>
      </c>
      <c r="G142" s="10">
        <v>0</v>
      </c>
      <c r="H142" s="10">
        <v>0</v>
      </c>
      <c r="I142" s="10">
        <v>0</v>
      </c>
      <c r="J142" s="10">
        <v>0</v>
      </c>
      <c r="K142" s="10">
        <v>0</v>
      </c>
      <c r="L142" s="10"/>
      <c r="M142" s="15">
        <f si="39" t="shared"/>
        <v>0</v>
      </c>
      <c r="N142" s="15">
        <v>252</v>
      </c>
      <c r="O142" s="15">
        <f si="40" t="shared"/>
        <v>0</v>
      </c>
    </row>
    <row hidden="1" r="143" spans="1:15" x14ac:dyDescent="0.25">
      <c r="A143" s="11" t="s">
        <v>143</v>
      </c>
      <c r="B143" s="1">
        <v>135</v>
      </c>
      <c r="C143" s="10">
        <v>0</v>
      </c>
      <c r="D143" s="10">
        <v>0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10">
        <v>0</v>
      </c>
      <c r="L143" s="10"/>
      <c r="M143" s="15">
        <f si="39" t="shared"/>
        <v>0</v>
      </c>
      <c r="N143" s="15">
        <v>252</v>
      </c>
      <c r="O143" s="15">
        <f si="40" t="shared"/>
        <v>0</v>
      </c>
    </row>
    <row hidden="1" r="144" spans="1:15" x14ac:dyDescent="0.25">
      <c r="A144" s="11" t="s">
        <v>144</v>
      </c>
      <c r="B144" s="1">
        <v>150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10">
        <v>0</v>
      </c>
      <c r="L144" s="10"/>
      <c r="M144" s="15">
        <f si="39" t="shared"/>
        <v>0</v>
      </c>
      <c r="N144" s="15">
        <v>252</v>
      </c>
      <c r="O144" s="15">
        <f si="40" t="shared"/>
        <v>0</v>
      </c>
    </row>
    <row hidden="1" r="145" spans="1:28" x14ac:dyDescent="0.25">
      <c r="A145" s="11" t="s">
        <v>145</v>
      </c>
      <c r="B145" s="1">
        <v>100</v>
      </c>
      <c r="C145" s="10">
        <v>0</v>
      </c>
      <c r="D145" s="10">
        <v>0</v>
      </c>
      <c r="E145" s="10">
        <v>0</v>
      </c>
      <c r="F145" s="10">
        <v>0</v>
      </c>
      <c r="G145" s="10">
        <v>0</v>
      </c>
      <c r="H145" s="10">
        <v>0</v>
      </c>
      <c r="I145" s="10">
        <v>0</v>
      </c>
      <c r="J145" s="10">
        <v>0</v>
      </c>
      <c r="K145" s="10">
        <v>0</v>
      </c>
      <c r="L145" s="10"/>
      <c r="M145" s="15">
        <f si="39" t="shared"/>
        <v>0</v>
      </c>
      <c r="N145" s="15">
        <v>252</v>
      </c>
      <c r="O145" s="15">
        <f si="40" t="shared"/>
        <v>0</v>
      </c>
    </row>
    <row hidden="1" r="146" spans="1:28" x14ac:dyDescent="0.25">
      <c r="A146" s="11" t="s">
        <v>146</v>
      </c>
      <c r="B146" s="1">
        <v>40</v>
      </c>
      <c r="C146" s="10">
        <v>0</v>
      </c>
      <c r="D146" s="10">
        <v>0</v>
      </c>
      <c r="E146" s="10">
        <v>0</v>
      </c>
      <c r="F146" s="10">
        <v>0</v>
      </c>
      <c r="G146" s="10">
        <v>0</v>
      </c>
      <c r="H146" s="10">
        <v>0</v>
      </c>
      <c r="I146" s="10">
        <v>0</v>
      </c>
      <c r="J146" s="10">
        <v>0</v>
      </c>
      <c r="K146" s="10">
        <v>0</v>
      </c>
      <c r="L146" s="10"/>
      <c r="M146" s="15">
        <f si="39" t="shared"/>
        <v>0</v>
      </c>
      <c r="N146" s="15">
        <v>252</v>
      </c>
      <c r="O146" s="15">
        <f si="40" t="shared"/>
        <v>0</v>
      </c>
    </row>
    <row hidden="1" r="147" spans="1:28" x14ac:dyDescent="0.25">
      <c r="A147" s="4" t="s">
        <v>149</v>
      </c>
      <c r="B147" s="8"/>
      <c r="C147" s="8">
        <f>(C148*$B$148)+(C149*$B$149)+(C150*$B$150)+(C151*$B$151)+(C152*$B$152)+(C153*$B$153)+(C154*$B$154)+(C155*$B$155)</f>
        <v>0</v>
      </c>
      <c r="D147" s="8">
        <f ref="D147:K147" si="47" t="shared">(D148*$B$148)+(D149*$B$149)+(D150*$B$150)+(D151*$B$151)+(D152*$B$152)+(D153*$B$153)+(D154*$B$154)+(D155*$B$155)</f>
        <v>0</v>
      </c>
      <c r="E147" s="8">
        <f si="47" t="shared"/>
        <v>0</v>
      </c>
      <c r="F147" s="8">
        <f si="47" t="shared"/>
        <v>0</v>
      </c>
      <c r="G147" s="8">
        <f si="47" t="shared"/>
        <v>0</v>
      </c>
      <c r="H147" s="8">
        <f si="47" t="shared"/>
        <v>0</v>
      </c>
      <c r="I147" s="8">
        <f si="47" t="shared"/>
        <v>588</v>
      </c>
      <c r="J147" s="8">
        <f si="47" t="shared"/>
        <v>0</v>
      </c>
      <c r="K147" s="8">
        <f si="47" t="shared"/>
        <v>0</v>
      </c>
      <c r="L147" s="8"/>
      <c r="M147" s="19">
        <f ref="M147:O147" si="48" t="shared">SUM(M148:M155)</f>
        <v>588</v>
      </c>
      <c r="N147" s="19" t="s">
        <v>150</v>
      </c>
      <c r="O147" s="19">
        <f si="48" t="shared"/>
        <v>84672</v>
      </c>
      <c r="P147" s="23"/>
      <c r="Q147" s="23"/>
      <c r="R147" s="23"/>
      <c r="S147" s="23"/>
      <c r="T147" s="22"/>
      <c r="U147" s="23"/>
      <c r="V147" s="23"/>
      <c r="W147" s="23"/>
      <c r="X147" s="23"/>
      <c r="Y147" s="23"/>
      <c r="Z147" s="23"/>
      <c r="AA147" s="22"/>
      <c r="AB147" s="22"/>
    </row>
    <row hidden="1" r="148" spans="1:28" x14ac:dyDescent="0.25">
      <c r="A148" s="12" t="s">
        <v>4</v>
      </c>
      <c r="B148" s="10">
        <v>16</v>
      </c>
      <c r="C148" s="10">
        <v>0</v>
      </c>
      <c r="D148" s="10">
        <v>0</v>
      </c>
      <c r="E148" s="10">
        <v>0</v>
      </c>
      <c r="F148" s="10">
        <v>0</v>
      </c>
      <c r="G148" s="10">
        <v>0</v>
      </c>
      <c r="H148" s="10">
        <v>0</v>
      </c>
      <c r="I148" s="10">
        <v>7</v>
      </c>
      <c r="J148" s="10">
        <v>0</v>
      </c>
      <c r="K148" s="10">
        <v>0</v>
      </c>
      <c r="L148" s="10">
        <f ref="L148:L152" si="49" t="shared">SUBTOTAL(9,C148,D148,E148,F148,G148,H148,I148,J148,K148)</f>
        <v>0</v>
      </c>
      <c r="M148" s="15">
        <f ref="M148:M155" si="50" t="shared">SUM(C148:K148)*B148</f>
        <v>112</v>
      </c>
      <c r="N148" s="15">
        <v>144</v>
      </c>
      <c r="O148" s="15">
        <f>M148*N148</f>
        <v>16128</v>
      </c>
      <c r="P148" s="22">
        <v>1</v>
      </c>
      <c r="Q148" s="22"/>
      <c r="R148" s="22"/>
      <c r="S148" s="22"/>
      <c r="T148" s="22" t="s">
        <v>171</v>
      </c>
      <c r="U148" s="22"/>
      <c r="V148" s="22"/>
      <c r="W148" s="22"/>
      <c r="X148" s="22"/>
      <c r="Y148" s="22"/>
      <c r="Z148" s="22"/>
      <c r="AA148" s="22"/>
      <c r="AB148" s="22"/>
    </row>
    <row hidden="1" r="149" spans="1:28" x14ac:dyDescent="0.25">
      <c r="A149" s="12" t="s">
        <v>5</v>
      </c>
      <c r="B149" s="10">
        <v>16</v>
      </c>
      <c r="C149" s="10">
        <v>0</v>
      </c>
      <c r="D149" s="10">
        <v>0</v>
      </c>
      <c r="E149" s="10">
        <v>0</v>
      </c>
      <c r="F149" s="10">
        <v>0</v>
      </c>
      <c r="G149" s="10">
        <v>0</v>
      </c>
      <c r="H149" s="10">
        <v>0</v>
      </c>
      <c r="I149" s="10">
        <v>7</v>
      </c>
      <c r="J149" s="10">
        <v>0</v>
      </c>
      <c r="K149" s="10">
        <v>0</v>
      </c>
      <c r="L149" s="10">
        <f si="49" t="shared"/>
        <v>0</v>
      </c>
      <c r="M149" s="15">
        <f si="50" t="shared"/>
        <v>112</v>
      </c>
      <c r="N149" s="15">
        <v>144</v>
      </c>
      <c r="O149" s="15">
        <f ref="O149:O155" si="51" t="shared">M149*N149</f>
        <v>16128</v>
      </c>
      <c r="P149" s="22">
        <v>1</v>
      </c>
      <c r="Q149" s="22"/>
      <c r="R149" s="22"/>
      <c r="S149" s="22"/>
      <c r="T149" s="22" t="s">
        <v>171</v>
      </c>
      <c r="U149" s="22"/>
      <c r="V149" s="22"/>
      <c r="W149" s="22"/>
      <c r="X149" s="22"/>
      <c r="Y149" s="22"/>
      <c r="Z149" s="22"/>
      <c r="AA149" s="22"/>
      <c r="AB149" s="22"/>
    </row>
    <row hidden="1" r="150" spans="1:28" x14ac:dyDescent="0.25">
      <c r="A150" s="12" t="s">
        <v>6</v>
      </c>
      <c r="B150" s="10">
        <v>16</v>
      </c>
      <c r="C150" s="10">
        <v>0</v>
      </c>
      <c r="D150" s="10">
        <v>0</v>
      </c>
      <c r="E150" s="10">
        <v>0</v>
      </c>
      <c r="F150" s="10">
        <v>0</v>
      </c>
      <c r="G150" s="10">
        <v>0</v>
      </c>
      <c r="H150" s="10">
        <v>0</v>
      </c>
      <c r="I150" s="10">
        <v>7</v>
      </c>
      <c r="J150" s="10">
        <v>0</v>
      </c>
      <c r="K150" s="10">
        <v>0</v>
      </c>
      <c r="L150" s="10">
        <f si="49" t="shared"/>
        <v>0</v>
      </c>
      <c r="M150" s="15">
        <f si="50" t="shared"/>
        <v>112</v>
      </c>
      <c r="N150" s="15">
        <v>144</v>
      </c>
      <c r="O150" s="15">
        <f si="51" t="shared"/>
        <v>16128</v>
      </c>
      <c r="P150" s="22">
        <v>1</v>
      </c>
      <c r="Q150" s="22"/>
      <c r="R150" s="22"/>
      <c r="S150" s="22"/>
      <c r="T150" s="22" t="s">
        <v>171</v>
      </c>
      <c r="U150" s="22"/>
      <c r="V150" s="22"/>
      <c r="W150" s="22"/>
      <c r="X150" s="22"/>
      <c r="Y150" s="22"/>
      <c r="Z150" s="22"/>
      <c r="AA150" s="22"/>
      <c r="AB150" s="22"/>
    </row>
    <row hidden="1" r="151" spans="1:28" x14ac:dyDescent="0.25">
      <c r="A151" s="12" t="s">
        <v>9</v>
      </c>
      <c r="B151" s="10">
        <v>16</v>
      </c>
      <c r="C151" s="10">
        <v>0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  <c r="I151" s="10">
        <v>7</v>
      </c>
      <c r="J151" s="10">
        <v>0</v>
      </c>
      <c r="K151" s="10">
        <v>0</v>
      </c>
      <c r="L151" s="10">
        <f si="49" t="shared"/>
        <v>0</v>
      </c>
      <c r="M151" s="15">
        <f si="50" t="shared"/>
        <v>112</v>
      </c>
      <c r="N151" s="15">
        <v>144</v>
      </c>
      <c r="O151" s="15">
        <f si="51" t="shared"/>
        <v>16128</v>
      </c>
      <c r="P151" s="22">
        <v>1</v>
      </c>
      <c r="Q151" s="22"/>
      <c r="R151" s="22"/>
      <c r="S151" s="22"/>
      <c r="T151" s="22" t="s">
        <v>171</v>
      </c>
      <c r="U151" s="22"/>
      <c r="V151" s="22"/>
      <c r="W151" s="22"/>
      <c r="X151" s="22"/>
      <c r="Y151" s="22"/>
      <c r="Z151" s="22"/>
      <c r="AA151" s="22"/>
      <c r="AB151" s="22"/>
    </row>
    <row hidden="1" r="152" spans="1:28" x14ac:dyDescent="0.25">
      <c r="A152" s="12" t="s">
        <v>30</v>
      </c>
      <c r="B152" s="10">
        <v>20</v>
      </c>
      <c r="C152" s="10">
        <v>0</v>
      </c>
      <c r="D152" s="10">
        <v>0</v>
      </c>
      <c r="E152" s="10">
        <v>0</v>
      </c>
      <c r="F152" s="10">
        <v>0</v>
      </c>
      <c r="G152" s="10">
        <v>0</v>
      </c>
      <c r="H152" s="10">
        <v>0</v>
      </c>
      <c r="I152" s="10">
        <v>7</v>
      </c>
      <c r="J152" s="10">
        <v>0</v>
      </c>
      <c r="K152" s="10">
        <v>0</v>
      </c>
      <c r="L152" s="10">
        <f si="49" t="shared"/>
        <v>0</v>
      </c>
      <c r="M152" s="15">
        <f si="50" t="shared"/>
        <v>140</v>
      </c>
      <c r="N152" s="15">
        <v>144</v>
      </c>
      <c r="O152" s="15">
        <f si="51" t="shared"/>
        <v>20160</v>
      </c>
      <c r="P152" s="22">
        <v>1</v>
      </c>
      <c r="Q152" s="22"/>
      <c r="R152" s="22"/>
      <c r="S152" s="22"/>
      <c r="T152" s="22" t="s">
        <v>171</v>
      </c>
      <c r="U152" s="22"/>
      <c r="V152" s="22"/>
      <c r="W152" s="22"/>
      <c r="X152" s="22"/>
      <c r="Y152" s="22"/>
      <c r="Z152" s="22"/>
      <c r="AA152" s="22"/>
      <c r="AB152" s="22"/>
    </row>
    <row hidden="1" r="153" spans="1:28" x14ac:dyDescent="0.25">
      <c r="A153" s="12"/>
      <c r="B153" s="10"/>
      <c r="C153" s="10">
        <v>0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0</v>
      </c>
      <c r="L153" s="10"/>
      <c r="M153" s="15">
        <f si="50" t="shared"/>
        <v>0</v>
      </c>
      <c r="N153" s="15">
        <v>144</v>
      </c>
      <c r="O153" s="15">
        <f si="51" t="shared"/>
        <v>0</v>
      </c>
    </row>
    <row hidden="1" r="154" spans="1:28" x14ac:dyDescent="0.25">
      <c r="A154" s="12"/>
      <c r="B154" s="10"/>
      <c r="C154" s="10">
        <v>0</v>
      </c>
      <c r="D154" s="10">
        <v>0</v>
      </c>
      <c r="E154" s="10">
        <v>0</v>
      </c>
      <c r="F154" s="10">
        <v>0</v>
      </c>
      <c r="G154" s="10">
        <v>0</v>
      </c>
      <c r="H154" s="10">
        <v>0</v>
      </c>
      <c r="I154" s="10">
        <v>0</v>
      </c>
      <c r="J154" s="10">
        <v>0</v>
      </c>
      <c r="K154" s="10">
        <v>0</v>
      </c>
      <c r="L154" s="10"/>
      <c r="M154" s="15">
        <f si="50" t="shared"/>
        <v>0</v>
      </c>
      <c r="N154" s="15">
        <v>144</v>
      </c>
      <c r="O154" s="15">
        <f si="51" t="shared"/>
        <v>0</v>
      </c>
    </row>
    <row hidden="1" r="155" spans="1:28" x14ac:dyDescent="0.25">
      <c r="A155" s="12"/>
      <c r="B155" s="10"/>
      <c r="C155" s="10">
        <v>0</v>
      </c>
      <c r="D155" s="10">
        <v>0</v>
      </c>
      <c r="E155" s="10">
        <v>0</v>
      </c>
      <c r="F155" s="10">
        <v>0</v>
      </c>
      <c r="G155" s="10">
        <v>0</v>
      </c>
      <c r="H155" s="10">
        <v>0</v>
      </c>
      <c r="I155" s="10">
        <v>0</v>
      </c>
      <c r="J155" s="10">
        <v>0</v>
      </c>
      <c r="K155" s="10">
        <v>0</v>
      </c>
      <c r="L155" s="10"/>
      <c r="M155" s="15">
        <f si="50" t="shared"/>
        <v>0</v>
      </c>
      <c r="N155" s="15">
        <v>144</v>
      </c>
      <c r="O155" s="15">
        <f si="51" t="shared"/>
        <v>0</v>
      </c>
    </row>
    <row hidden="1" r="156" spans="1:28" x14ac:dyDescent="0.25">
      <c r="N156" s="7"/>
    </row>
    <row hidden="1" ht="17.25" r="157" spans="1:28" x14ac:dyDescent="0.3">
      <c r="A157" s="20" t="s">
        <v>151</v>
      </c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1">
        <f>SUM(O147,O106,O85,O72,O68,O31,O3)</f>
        <v>1673324</v>
      </c>
    </row>
    <row r="158" spans="1:28" x14ac:dyDescent="0.25">
      <c r="A158" s="11" t="s">
        <v>151</v>
      </c>
      <c r="AB158" s="22">
        <f>SUM(AB4:AB120)</f>
        <v>0</v>
      </c>
    </row>
  </sheetData>
  <sheetProtection algorithmName="SHA-512" hashValue="lu+6/52Kazb+qcOBgWT+0EWOcoGgsCgU9SjHumkC0JTehlt6fhoCxBo3t0lPtQUFoIdwi9YCDn20mk58TmHr7Q==" objects="1" saltValue="QJoIolcCWEyVvb3BloVIOg==" scenarios="1" sheet="1" spinCount="100000"/>
  <protectedRanges>
    <protectedRange name="Oblast1" sqref="AA4:AA120"/>
  </protectedRanges>
  <autoFilter ref="A1:O155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4">
      <filters blank="1">
        <filter val="104 076"/>
        <filter val="123 344"/>
        <filter val="141 120"/>
        <filter val="16 128"/>
        <filter val="20 160"/>
        <filter val="20 928"/>
        <filter val="230 208"/>
        <filter val="31 104"/>
        <filter val="41 856"/>
        <filter val="463 932"/>
        <filter val="52 920"/>
        <filter val="66 416"/>
        <filter val="70 560"/>
        <filter val="75 904"/>
        <filter val="84 672"/>
        <filter val="844 432"/>
        <filter val="95 256"/>
      </filters>
    </filterColumn>
  </autoFilter>
  <mergeCells count="5">
    <mergeCell ref="C1:K1"/>
    <mergeCell ref="M1:M2"/>
    <mergeCell ref="N1:N2"/>
    <mergeCell ref="U1:Z1"/>
    <mergeCell ref="O1:O2"/>
  </mergeCells>
  <pageMargins bottom="0.78740157499999996" footer="0.3" header="0.3" left="0.7" right="0.7" top="0.78740157499999996"/>
  <pageSetup orientation="portrait" paperSize="9" r:id="rId1" verticalDpi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Plán vzdělávání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2016-06-15T14:34:09Z</dcterms:created>
  <dcterms:modified xsi:type="dcterms:W3CDTF">2017-03-17T11:37:41Z</dcterms:modified>
</cp:coreProperties>
</file>