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0" yWindow="0" windowWidth="28800" windowHeight="11610" activeTab="4"/>
  </bookViews>
  <sheets>
    <sheet name="Rekapitulace" sheetId="5" r:id="rId1"/>
    <sheet name="Obecné IT" sheetId="1" r:id="rId2"/>
    <sheet name="Specializované IT" sheetId="6" r:id="rId3"/>
    <sheet name="Účetní kurzy" sheetId="3" r:id="rId4"/>
    <sheet name="Měkké dovednosti" sheetId="2" r:id="rId5"/>
    <sheet name="Technické" sheetId="7" r:id="rId6"/>
  </sheets>
  <calcPr calcId="162913"/>
  <fileRecoveryPr autoRecover="0"/>
</workbook>
</file>

<file path=xl/calcChain.xml><?xml version="1.0" encoding="utf-8"?>
<calcChain xmlns="http://schemas.openxmlformats.org/spreadsheetml/2006/main">
  <c r="F12" i="6" l="1"/>
  <c r="F13" i="6"/>
  <c r="G13" i="6" s="1"/>
  <c r="F14" i="6"/>
  <c r="F15" i="6"/>
  <c r="F11" i="6"/>
  <c r="G11" i="6" s="1"/>
  <c r="H11" i="6" s="1"/>
  <c r="F23" i="7"/>
  <c r="H23" i="7" s="1"/>
  <c r="I23" i="7" s="1"/>
  <c r="F24" i="7"/>
  <c r="H24" i="7" s="1"/>
  <c r="F25" i="7"/>
  <c r="H25" i="7" s="1"/>
  <c r="I25" i="7" s="1"/>
  <c r="J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I31" i="7" s="1"/>
  <c r="F32" i="7"/>
  <c r="H32" i="7" s="1"/>
  <c r="F22" i="7"/>
  <c r="H22" i="7" s="1"/>
  <c r="I22" i="7" s="1"/>
  <c r="H12" i="7"/>
  <c r="H13" i="7"/>
  <c r="H14" i="7"/>
  <c r="H15" i="7"/>
  <c r="H16" i="7"/>
  <c r="G12" i="7"/>
  <c r="G13" i="7"/>
  <c r="G14" i="7"/>
  <c r="G15" i="7"/>
  <c r="G16" i="7"/>
  <c r="G11" i="7"/>
  <c r="H11" i="7"/>
  <c r="E16" i="6"/>
  <c r="F10" i="1"/>
  <c r="H10" i="1" s="1"/>
  <c r="F11" i="1"/>
  <c r="H11" i="1" s="1"/>
  <c r="F9" i="1"/>
  <c r="H9" i="1" s="1"/>
  <c r="F12" i="3"/>
  <c r="H12" i="3" s="1"/>
  <c r="I12" i="3" s="1"/>
  <c r="F13" i="3"/>
  <c r="H13" i="3" s="1"/>
  <c r="I13" i="3" s="1"/>
  <c r="F14" i="3"/>
  <c r="H14" i="3" s="1"/>
  <c r="F15" i="3"/>
  <c r="H15" i="3" s="1"/>
  <c r="F16" i="3"/>
  <c r="H16" i="3" s="1"/>
  <c r="F17" i="3"/>
  <c r="H17" i="3" s="1"/>
  <c r="I17" i="3" s="1"/>
  <c r="J17" i="3" s="1"/>
  <c r="F18" i="3"/>
  <c r="H18" i="3" s="1"/>
  <c r="F11" i="3"/>
  <c r="F19" i="3" s="1"/>
  <c r="F12" i="2"/>
  <c r="F13" i="2"/>
  <c r="F14" i="2"/>
  <c r="F15" i="2"/>
  <c r="F16" i="2"/>
  <c r="F17" i="2"/>
  <c r="F18" i="2"/>
  <c r="F19" i="2"/>
  <c r="F20" i="2"/>
  <c r="F11" i="2"/>
  <c r="I15" i="3" l="1"/>
  <c r="J15" i="3" s="1"/>
  <c r="I10" i="1"/>
  <c r="J10" i="1" s="1"/>
  <c r="I18" i="3"/>
  <c r="J18" i="3"/>
  <c r="I16" i="3"/>
  <c r="J16" i="3"/>
  <c r="I14" i="3"/>
  <c r="J14" i="3"/>
  <c r="I11" i="1"/>
  <c r="J11" i="1" s="1"/>
  <c r="H11" i="3"/>
  <c r="I11" i="3" s="1"/>
  <c r="F12" i="1"/>
  <c r="F33" i="7"/>
  <c r="I15" i="7"/>
  <c r="I12" i="7"/>
  <c r="G17" i="7"/>
  <c r="B14" i="5" s="1"/>
  <c r="I13" i="7"/>
  <c r="G14" i="6"/>
  <c r="H14" i="6" s="1"/>
  <c r="H13" i="6"/>
  <c r="G15" i="6"/>
  <c r="H15" i="6" s="1"/>
  <c r="G12" i="6"/>
  <c r="H12" i="6" s="1"/>
  <c r="F16" i="6"/>
  <c r="B11" i="5" s="1"/>
  <c r="I32" i="7"/>
  <c r="J32" i="7"/>
  <c r="I28" i="7"/>
  <c r="J28" i="7"/>
  <c r="I24" i="7"/>
  <c r="J24" i="7"/>
  <c r="I30" i="7"/>
  <c r="J30" i="7" s="1"/>
  <c r="I26" i="7"/>
  <c r="J26" i="7" s="1"/>
  <c r="I29" i="7"/>
  <c r="J29" i="7" s="1"/>
  <c r="J31" i="7"/>
  <c r="J23" i="7"/>
  <c r="I16" i="7"/>
  <c r="J22" i="7"/>
  <c r="I27" i="7"/>
  <c r="J27" i="7" s="1"/>
  <c r="H33" i="7"/>
  <c r="H17" i="7"/>
  <c r="I11" i="7"/>
  <c r="I14" i="7"/>
  <c r="F21" i="2"/>
  <c r="C11" i="5" l="1"/>
  <c r="D11" i="5" s="1"/>
  <c r="C14" i="5"/>
  <c r="D14" i="5" s="1"/>
  <c r="I33" i="7"/>
  <c r="I17" i="7"/>
  <c r="G16" i="6"/>
  <c r="H16" i="6"/>
  <c r="J12" i="3" l="1"/>
  <c r="J11" i="3"/>
  <c r="H12" i="2"/>
  <c r="H13" i="2"/>
  <c r="H14" i="2"/>
  <c r="H15" i="2"/>
  <c r="I15" i="2" s="1"/>
  <c r="J15" i="2" s="1"/>
  <c r="H16" i="2"/>
  <c r="I16" i="2" s="1"/>
  <c r="H17" i="2"/>
  <c r="H18" i="2"/>
  <c r="H19" i="2"/>
  <c r="I19" i="2" s="1"/>
  <c r="J19" i="2" s="1"/>
  <c r="H20" i="2"/>
  <c r="H11" i="2"/>
  <c r="I9" i="1" l="1"/>
  <c r="J9" i="1" s="1"/>
  <c r="J13" i="3"/>
  <c r="J19" i="3" s="1"/>
  <c r="H19" i="3"/>
  <c r="B12" i="5" s="1"/>
  <c r="I19" i="3"/>
  <c r="I20" i="2"/>
  <c r="J20" i="2" s="1"/>
  <c r="I18" i="2"/>
  <c r="J18" i="2" s="1"/>
  <c r="I17" i="2"/>
  <c r="J17" i="2" s="1"/>
  <c r="J16" i="2"/>
  <c r="I14" i="2"/>
  <c r="J14" i="2" s="1"/>
  <c r="I13" i="2"/>
  <c r="J13" i="2" s="1"/>
  <c r="I12" i="2"/>
  <c r="J12" i="2" s="1"/>
  <c r="I11" i="2"/>
  <c r="H21" i="2"/>
  <c r="B13" i="5" s="1"/>
  <c r="C13" i="5" l="1"/>
  <c r="D13" i="5" s="1"/>
  <c r="D12" i="5"/>
  <c r="C12" i="5"/>
  <c r="I21" i="2"/>
  <c r="J11" i="2"/>
  <c r="J21" i="2" s="1"/>
  <c r="H12" i="1"/>
  <c r="B10" i="5" s="1"/>
  <c r="D10" i="5" l="1"/>
  <c r="D15" i="5" s="1"/>
  <c r="C10" i="5"/>
  <c r="C15" i="5" s="1"/>
  <c r="B15" i="5"/>
  <c r="I12" i="1"/>
  <c r="J12" i="1"/>
  <c r="J33" i="7"/>
</calcChain>
</file>

<file path=xl/sharedStrings.xml><?xml version="1.0" encoding="utf-8"?>
<sst xmlns="http://schemas.openxmlformats.org/spreadsheetml/2006/main" count="171" uniqueCount="87">
  <si>
    <t>Zakázka:</t>
  </si>
  <si>
    <t>Aktivita</t>
  </si>
  <si>
    <t>Obecné IT</t>
  </si>
  <si>
    <t>Měkké a manažerské dovednosti</t>
  </si>
  <si>
    <t>Asertivní jednání</t>
  </si>
  <si>
    <t>Efektivní komunikace</t>
  </si>
  <si>
    <t>Účetní, ekonomické a právní kurzy</t>
  </si>
  <si>
    <t>Emoční inteligence</t>
  </si>
  <si>
    <t>Stres a jeho odstraňování</t>
  </si>
  <si>
    <t>Vnitrofiremní komunikace</t>
  </si>
  <si>
    <t>Právní minimum</t>
  </si>
  <si>
    <t>Svařování - základní kurz</t>
  </si>
  <si>
    <t>Výškové práce</t>
  </si>
  <si>
    <t>Lešenáři</t>
  </si>
  <si>
    <t>DPH</t>
  </si>
  <si>
    <t xml:space="preserve">Cena celkem </t>
  </si>
  <si>
    <t>CELKEM</t>
  </si>
  <si>
    <t>Celková rekapitulace nabídkové ceny</t>
  </si>
  <si>
    <t>Oblast vzdělávání</t>
  </si>
  <si>
    <t>Souhrnná cena bez DPH v Kč</t>
  </si>
  <si>
    <t>DPH celkem v Kč</t>
  </si>
  <si>
    <t xml:space="preserve">Souhrnná cena vč. DPH v Kč </t>
  </si>
  <si>
    <t xml:space="preserve">Technické a jiné odborné vzdělávání </t>
  </si>
  <si>
    <t>Celková cena za zakázku</t>
  </si>
  <si>
    <t>Počet hodin školení</t>
  </si>
  <si>
    <t>Max. počet skupin</t>
  </si>
  <si>
    <t>Celkový počet účastníků</t>
  </si>
  <si>
    <t>Celkový počet hodin školení</t>
  </si>
  <si>
    <t>Cena za hodinu školení</t>
  </si>
  <si>
    <t>Cena za školení bez DPH</t>
  </si>
  <si>
    <t>V případě, kde je možnost otevřeného kurzu, stanoví se cena za účastníka školení.</t>
  </si>
  <si>
    <t>V  případě, že by školení z nějakého důvodu po odsouhlasení zadavatele bylo méně hodin, bude sse fakturovat jen poměrná část školení.</t>
  </si>
  <si>
    <t xml:space="preserve">Příloha č. </t>
  </si>
  <si>
    <t>Rozvoj zaměstnanců ve společnosti DOPRAVNÍ PODNIK měst Mostu a Litvínova</t>
  </si>
  <si>
    <t>komunikace v obtížných situacích</t>
  </si>
  <si>
    <t>Konfliktní situace</t>
  </si>
  <si>
    <t>Management (řízení) změn</t>
  </si>
  <si>
    <t>Motivace zaměstnanců</t>
  </si>
  <si>
    <t>Strategické myšlení, plánování, rozhodování a řízení</t>
  </si>
  <si>
    <t>Daň z přidané hodnoty</t>
  </si>
  <si>
    <t>Ekonomické minimum/základy</t>
  </si>
  <si>
    <t>Cash flow</t>
  </si>
  <si>
    <t>Finanční řízení</t>
  </si>
  <si>
    <t>Kalkulace nákladů</t>
  </si>
  <si>
    <t>Smluvní vztahy</t>
  </si>
  <si>
    <t>Cestovní náhrady</t>
  </si>
  <si>
    <t>MS Word</t>
  </si>
  <si>
    <t>MS Office Powerpoint</t>
  </si>
  <si>
    <t>MS Office Excel</t>
  </si>
  <si>
    <t>Specializované IT</t>
  </si>
  <si>
    <t>MySQL</t>
  </si>
  <si>
    <t xml:space="preserve">SQL </t>
  </si>
  <si>
    <t>Windows server 2012 - instalace a konfigurace</t>
  </si>
  <si>
    <t>Windows server 2012 - správa serveru</t>
  </si>
  <si>
    <t>MS SQL Server 2012</t>
  </si>
  <si>
    <t>Cena za osobu za školení bez DPH</t>
  </si>
  <si>
    <t>Kurz:</t>
  </si>
  <si>
    <t>uzavřený</t>
  </si>
  <si>
    <t>uzavřený nebo otevřený</t>
  </si>
  <si>
    <t>Lakýrník natěrač</t>
  </si>
  <si>
    <t>Odborné školení na vozidla bus - analýzy poruch u brzd a ložiskových jednotek</t>
  </si>
  <si>
    <t>Odborné školení na vozidla bus - mechanika motoru a jeho seřízení</t>
  </si>
  <si>
    <t>Odborné školení na vozidla bus - nápravy, pružící elementy a tlumiče pérování</t>
  </si>
  <si>
    <t>Opakovací školení na obsluhu motorových pil a křovinořezů</t>
  </si>
  <si>
    <t>Odborné školení na drážní vozidla - servis drážního vozidla</t>
  </si>
  <si>
    <t>Odborné školení na drážní vozidla - odlišnosti v různých druhů drážních vozidel tj.tramvají provozovaných DPmML, a.s.</t>
  </si>
  <si>
    <t>Opakovací školení odborné způsobilosti v eletrotechnice dle vyhlášky č. 50/1978 Sb.</t>
  </si>
  <si>
    <t>Praktické měření na el.spotřebičích a nářadí - v rozsahu E4/A</t>
  </si>
  <si>
    <t>Odborné školení - údržba měníren</t>
  </si>
  <si>
    <t>Odborné školení na drážní vozidla - trakční motory</t>
  </si>
  <si>
    <t>Odborné školení na drážní vozidla - systém výklopných dveří s elektromechanickým pohonem</t>
  </si>
  <si>
    <t>Odborné školení na drážní vozidla - údržba podvozku drážního vozidla</t>
  </si>
  <si>
    <t>Kurz</t>
  </si>
  <si>
    <t>otevřený</t>
  </si>
  <si>
    <t>Celkový počet účastníků školení</t>
  </si>
  <si>
    <t>Cena za osobu a školení bez DPH</t>
  </si>
  <si>
    <t>Cena celkem za školení bez DPH</t>
  </si>
  <si>
    <t>Technické a jiné odborné vzdělávání - kurzy otevřené</t>
  </si>
  <si>
    <t>Technické a jiné odborné vzdělávání - kurzy uzavřené</t>
  </si>
  <si>
    <t>Účetní, ekonomické a právní kurzy - kurzy uzavřené</t>
  </si>
  <si>
    <t>Měkké a manažerské dovednosti - kurzy uzavřené</t>
  </si>
  <si>
    <t>Obecné IT - kurzy uzavřené</t>
  </si>
  <si>
    <t>Specializované IT - kurz uzavřené nebo otevřené</t>
  </si>
  <si>
    <t>Pozn. Uvedené ceny v tabulce jsou v Kč.</t>
  </si>
  <si>
    <t>V  případě, že u některého ze školení bude z nějakého důvodu po odsouhlasení zadavatele vyčerpáno méně hodin, bude se fakturovat pouze poměrná část školení.</t>
  </si>
  <si>
    <t>Vyplňte pouze zažlucená pole.</t>
  </si>
  <si>
    <t>Odborné školení na drážní vozidla - elektrodynamická  brzdy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</si>
</sst>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6" fillId="0" borderId="0" xfId="0" applyFont="1"/>
    <xf numFmtId="0" fontId="6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6" fillId="0" borderId="2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/>
    </xf>
    <xf numFmtId="4" fontId="3" fillId="3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1" fillId="0" borderId="5" xfId="0" applyNumberFormat="1" applyFont="1" applyFill="1" applyBorder="1" applyAlignment="1">
      <alignment horizontal="right" wrapText="1"/>
    </xf>
    <xf numFmtId="0" fontId="0" fillId="0" borderId="0" xfId="0" applyBorder="1"/>
    <xf numFmtId="0" fontId="6" fillId="0" borderId="0" xfId="0" applyFont="1" applyAlignment="1">
      <alignment horizontal="left"/>
    </xf>
    <xf numFmtId="4" fontId="6" fillId="4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2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6" fillId="0" borderId="4" xfId="0" applyFont="1" applyBorder="1" applyAlignment="1"/>
    <xf numFmtId="0" fontId="6" fillId="0" borderId="3" xfId="0" applyFont="1" applyBorder="1" applyAlignment="1"/>
    <xf numFmtId="0" fontId="10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2633700</xdr:colOff>
      <xdr:row>2</xdr:row>
      <xdr:rowOff>161591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3700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3</xdr:col>
      <xdr:colOff>333375</xdr:colOff>
      <xdr:row>0</xdr:row>
      <xdr:rowOff>627380</xdr:rowOff>
    </xdr:to>
    <xdr:pic>
      <xdr:nvPicPr>
        <xdr:cNvPr id="2" name="Obrázek 1" descr="W:\PUBLICITA\VIZUÁLNÍ_IDENTITA\na web\OPZ_C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2633700</xdr:colOff>
      <xdr:row>2</xdr:row>
      <xdr:rowOff>161591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0"/>
          <a:ext cx="2633700" cy="542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185775</xdr:colOff>
      <xdr:row>2</xdr:row>
      <xdr:rowOff>123491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3700" cy="5425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185775</xdr:colOff>
      <xdr:row>2</xdr:row>
      <xdr:rowOff>123491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33700" cy="5425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2633700</xdr:colOff>
      <xdr:row>2</xdr:row>
      <xdr:rowOff>123491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0"/>
          <a:ext cx="263370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5"/>
  <sheetViews>
    <sheetView workbookViewId="0">
      <selection activeCell="B14" sqref="B14"/>
    </sheetView>
  </sheetViews>
  <sheetFormatPr defaultRowHeight="15" x14ac:dyDescent="0.25"/>
  <cols>
    <col min="1" max="1" width="41.28515625" customWidth="1"/>
    <col min="2" max="2" width="31.7109375" customWidth="1"/>
    <col min="3" max="3" width="26" customWidth="1"/>
    <col min="4" max="4" width="31.140625" customWidth="1"/>
    <col min="5" max="5" width="17.140625" customWidth="1"/>
  </cols>
  <sheetData>
    <row r="4" spans="1:5" x14ac:dyDescent="0.25">
      <c r="A4" s="7" t="s">
        <v>32</v>
      </c>
      <c r="B4" s="56">
        <v>4</v>
      </c>
      <c r="C4" s="7"/>
      <c r="D4" s="7"/>
      <c r="E4" s="1"/>
    </row>
    <row r="5" spans="1:5" x14ac:dyDescent="0.25">
      <c r="A5" s="7" t="s">
        <v>0</v>
      </c>
      <c r="B5" s="7" t="s">
        <v>33</v>
      </c>
      <c r="C5" s="7"/>
      <c r="D5" s="7"/>
      <c r="E5" s="1"/>
    </row>
    <row r="6" spans="1:5" x14ac:dyDescent="0.25">
      <c r="A6" s="41"/>
      <c r="B6" s="41"/>
      <c r="C6" s="41"/>
      <c r="D6" s="41"/>
    </row>
    <row r="7" spans="1:5" x14ac:dyDescent="0.25">
      <c r="A7" s="42" t="s">
        <v>17</v>
      </c>
      <c r="B7" s="7"/>
      <c r="C7" s="7"/>
      <c r="D7" s="7"/>
    </row>
    <row r="8" spans="1:5" x14ac:dyDescent="0.25">
      <c r="A8" s="7"/>
      <c r="B8" s="7"/>
      <c r="C8" s="7"/>
      <c r="D8" s="7"/>
    </row>
    <row r="9" spans="1:5" ht="21.95" customHeight="1" x14ac:dyDescent="0.25">
      <c r="A9" s="44" t="s">
        <v>18</v>
      </c>
      <c r="B9" s="44" t="s">
        <v>19</v>
      </c>
      <c r="C9" s="44" t="s">
        <v>20</v>
      </c>
      <c r="D9" s="44" t="s">
        <v>21</v>
      </c>
    </row>
    <row r="10" spans="1:5" ht="21.95" customHeight="1" x14ac:dyDescent="0.25">
      <c r="A10" s="43" t="s">
        <v>2</v>
      </c>
      <c r="B10" s="29">
        <f>'Obecné IT'!H12</f>
        <v>0</v>
      </c>
      <c r="C10" s="29">
        <f>B10*0.21</f>
        <v>0</v>
      </c>
      <c r="D10" s="29">
        <f>SUM(B10:C10)</f>
        <v>0</v>
      </c>
    </row>
    <row r="11" spans="1:5" ht="21.95" customHeight="1" x14ac:dyDescent="0.25">
      <c r="A11" s="43" t="s">
        <v>49</v>
      </c>
      <c r="B11" s="29">
        <f>'Specializované IT'!F16</f>
        <v>0</v>
      </c>
      <c r="C11" s="29">
        <f t="shared" ref="C11:C14" si="0">B11*0.21</f>
        <v>0</v>
      </c>
      <c r="D11" s="29">
        <f t="shared" ref="D11:D14" si="1">SUM(B11:C11)</f>
        <v>0</v>
      </c>
    </row>
    <row r="12" spans="1:5" ht="21.95" customHeight="1" x14ac:dyDescent="0.25">
      <c r="A12" s="43" t="s">
        <v>6</v>
      </c>
      <c r="B12" s="29">
        <f>'Účetní kurzy'!H19</f>
        <v>0</v>
      </c>
      <c r="C12" s="29">
        <f t="shared" si="0"/>
        <v>0</v>
      </c>
      <c r="D12" s="29">
        <f t="shared" si="1"/>
        <v>0</v>
      </c>
    </row>
    <row r="13" spans="1:5" ht="21.95" customHeight="1" x14ac:dyDescent="0.25">
      <c r="A13" s="43" t="s">
        <v>3</v>
      </c>
      <c r="B13" s="29">
        <f>'Měkké dovednosti'!H21</f>
        <v>0</v>
      </c>
      <c r="C13" s="29">
        <f t="shared" si="0"/>
        <v>0</v>
      </c>
      <c r="D13" s="29">
        <f t="shared" si="1"/>
        <v>0</v>
      </c>
    </row>
    <row r="14" spans="1:5" ht="21.95" customHeight="1" x14ac:dyDescent="0.25">
      <c r="A14" s="43" t="s">
        <v>22</v>
      </c>
      <c r="B14" s="29">
        <f>Technické!G17+Technické!H33</f>
        <v>0</v>
      </c>
      <c r="C14" s="29">
        <f t="shared" si="0"/>
        <v>0</v>
      </c>
      <c r="D14" s="29">
        <f t="shared" si="1"/>
        <v>0</v>
      </c>
    </row>
    <row r="15" spans="1:5" ht="21.95" customHeight="1" x14ac:dyDescent="0.25">
      <c r="A15" s="6" t="s">
        <v>23</v>
      </c>
      <c r="B15" s="40">
        <f>SUM(B10:B14)</f>
        <v>0</v>
      </c>
      <c r="C15" s="40">
        <f t="shared" ref="C15:D15" si="2">SUM(C10:C14)</f>
        <v>0</v>
      </c>
      <c r="D15" s="40">
        <f t="shared" si="2"/>
        <v>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E1" sqref="E1"/>
    </sheetView>
  </sheetViews>
  <sheetFormatPr defaultRowHeight="14.25" x14ac:dyDescent="0.2"/>
  <cols>
    <col min="1" max="1" width="4.85546875" style="1" customWidth="1"/>
    <col min="2" max="2" width="27.28515625" style="1" customWidth="1"/>
    <col min="3" max="3" width="9" style="1" customWidth="1"/>
    <col min="4" max="4" width="8.42578125" style="1" customWidth="1"/>
    <col min="5" max="5" width="10" style="1" customWidth="1"/>
    <col min="6" max="6" width="10.85546875" style="1" customWidth="1"/>
    <col min="7" max="10" width="16.7109375" style="1" customWidth="1"/>
    <col min="11" max="16384" width="9.140625" style="1"/>
  </cols>
  <sheetData>
    <row r="1" spans="1:13" ht="57" customHeight="1" x14ac:dyDescent="0.25">
      <c r="E1" s="62" t="s">
        <v>85</v>
      </c>
    </row>
    <row r="2" spans="1:13" x14ac:dyDescent="0.2">
      <c r="A2" s="7"/>
      <c r="B2" s="7" t="s">
        <v>32</v>
      </c>
      <c r="C2" s="56">
        <v>4</v>
      </c>
      <c r="D2" s="7"/>
      <c r="E2" s="7"/>
      <c r="F2" s="7"/>
      <c r="G2" s="7"/>
      <c r="H2" s="7"/>
      <c r="I2" s="7"/>
      <c r="J2" s="7"/>
    </row>
    <row r="3" spans="1:13" x14ac:dyDescent="0.2">
      <c r="A3" s="7"/>
      <c r="B3" s="7" t="s">
        <v>0</v>
      </c>
      <c r="C3" s="7" t="s">
        <v>33</v>
      </c>
      <c r="D3" s="7"/>
      <c r="E3" s="7"/>
      <c r="F3" s="7"/>
      <c r="G3" s="7"/>
      <c r="H3" s="7"/>
      <c r="I3" s="7"/>
      <c r="J3" s="7"/>
    </row>
    <row r="4" spans="1:13" x14ac:dyDescent="0.2">
      <c r="A4" s="7"/>
      <c r="B4" s="7" t="s">
        <v>56</v>
      </c>
      <c r="C4" s="7" t="s">
        <v>57</v>
      </c>
      <c r="D4" s="7"/>
      <c r="E4" s="7"/>
      <c r="F4" s="7"/>
      <c r="G4" s="7"/>
      <c r="H4" s="7"/>
      <c r="I4" s="7"/>
      <c r="J4" s="7"/>
    </row>
    <row r="5" spans="1:13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3" ht="54.75" customHeight="1" x14ac:dyDescent="0.2">
      <c r="A6" s="33"/>
      <c r="B6" s="9" t="s">
        <v>1</v>
      </c>
      <c r="C6" s="9" t="s">
        <v>24</v>
      </c>
      <c r="D6" s="10" t="s">
        <v>25</v>
      </c>
      <c r="E6" s="10" t="s">
        <v>26</v>
      </c>
      <c r="F6" s="9" t="s">
        <v>27</v>
      </c>
      <c r="G6" s="9" t="s">
        <v>28</v>
      </c>
      <c r="H6" s="9" t="s">
        <v>29</v>
      </c>
      <c r="I6" s="9" t="s">
        <v>14</v>
      </c>
      <c r="J6" s="9" t="s">
        <v>15</v>
      </c>
      <c r="K6" s="2"/>
      <c r="L6" s="2"/>
      <c r="M6" s="2"/>
    </row>
    <row r="7" spans="1:13" x14ac:dyDescent="0.2">
      <c r="A7" s="11"/>
      <c r="B7" s="12"/>
      <c r="C7" s="12"/>
      <c r="D7" s="34"/>
      <c r="E7" s="12"/>
      <c r="F7" s="12"/>
      <c r="G7" s="12"/>
      <c r="H7" s="12"/>
      <c r="I7" s="12"/>
      <c r="J7" s="12"/>
      <c r="K7" s="2"/>
      <c r="L7" s="2"/>
      <c r="M7" s="2"/>
    </row>
    <row r="8" spans="1:13" x14ac:dyDescent="0.2">
      <c r="A8" s="8"/>
      <c r="B8" s="63" t="s">
        <v>81</v>
      </c>
      <c r="C8" s="64"/>
      <c r="D8" s="64"/>
      <c r="E8" s="65"/>
      <c r="F8" s="65"/>
      <c r="G8" s="65"/>
      <c r="H8" s="65"/>
      <c r="I8" s="66"/>
      <c r="J8" s="35"/>
      <c r="K8" s="2"/>
      <c r="L8" s="2"/>
      <c r="M8" s="2"/>
    </row>
    <row r="9" spans="1:13" ht="21.95" customHeight="1" x14ac:dyDescent="0.2">
      <c r="A9" s="19">
        <v>1</v>
      </c>
      <c r="B9" s="36" t="s">
        <v>46</v>
      </c>
      <c r="C9" s="37">
        <v>16</v>
      </c>
      <c r="D9" s="38">
        <v>3</v>
      </c>
      <c r="E9" s="26">
        <v>27</v>
      </c>
      <c r="F9" s="22">
        <f>C9*D9</f>
        <v>48</v>
      </c>
      <c r="G9" s="57">
        <v>0</v>
      </c>
      <c r="H9" s="46">
        <f>G9*F9</f>
        <v>0</v>
      </c>
      <c r="I9" s="46">
        <f>H9*0.21</f>
        <v>0</v>
      </c>
      <c r="J9" s="46">
        <f>SUM(H9:I9)</f>
        <v>0</v>
      </c>
      <c r="K9" s="2"/>
      <c r="L9" s="2"/>
      <c r="M9" s="2"/>
    </row>
    <row r="10" spans="1:13" ht="21.95" customHeight="1" x14ac:dyDescent="0.2">
      <c r="A10" s="19">
        <v>2</v>
      </c>
      <c r="B10" s="20" t="s">
        <v>47</v>
      </c>
      <c r="C10" s="21">
        <v>16</v>
      </c>
      <c r="D10" s="39">
        <v>3</v>
      </c>
      <c r="E10" s="26">
        <v>27</v>
      </c>
      <c r="F10" s="22">
        <f t="shared" ref="F10:F11" si="0">C10*D10</f>
        <v>48</v>
      </c>
      <c r="G10" s="57">
        <v>0</v>
      </c>
      <c r="H10" s="46">
        <f t="shared" ref="H10:H11" si="1">G10*F10</f>
        <v>0</v>
      </c>
      <c r="I10" s="46">
        <f t="shared" ref="I10:I11" si="2">H10*0.21</f>
        <v>0</v>
      </c>
      <c r="J10" s="46">
        <f t="shared" ref="J10:J11" si="3">SUM(H10:I10)</f>
        <v>0</v>
      </c>
      <c r="K10" s="2"/>
      <c r="L10" s="2"/>
      <c r="M10" s="2"/>
    </row>
    <row r="11" spans="1:13" ht="21.95" customHeight="1" x14ac:dyDescent="0.2">
      <c r="A11" s="19">
        <v>3</v>
      </c>
      <c r="B11" s="20" t="s">
        <v>48</v>
      </c>
      <c r="C11" s="21">
        <v>16</v>
      </c>
      <c r="D11" s="39">
        <v>3</v>
      </c>
      <c r="E11" s="26">
        <v>27</v>
      </c>
      <c r="F11" s="22">
        <f t="shared" si="0"/>
        <v>48</v>
      </c>
      <c r="G11" s="57">
        <v>0</v>
      </c>
      <c r="H11" s="46">
        <f t="shared" si="1"/>
        <v>0</v>
      </c>
      <c r="I11" s="46">
        <f t="shared" si="2"/>
        <v>0</v>
      </c>
      <c r="J11" s="46">
        <f t="shared" si="3"/>
        <v>0</v>
      </c>
      <c r="K11" s="2"/>
      <c r="L11" s="2"/>
      <c r="M11" s="2"/>
    </row>
    <row r="12" spans="1:13" ht="21.95" customHeight="1" x14ac:dyDescent="0.2">
      <c r="A12" s="25"/>
      <c r="B12" s="4" t="s">
        <v>16</v>
      </c>
      <c r="C12" s="4"/>
      <c r="D12" s="4"/>
      <c r="E12" s="30"/>
      <c r="F12" s="5">
        <f t="shared" ref="F12:J12" si="4">SUM(F9:F11)</f>
        <v>144</v>
      </c>
      <c r="G12" s="5"/>
      <c r="H12" s="45">
        <f t="shared" si="4"/>
        <v>0</v>
      </c>
      <c r="I12" s="45">
        <f t="shared" si="4"/>
        <v>0</v>
      </c>
      <c r="J12" s="45">
        <f t="shared" si="4"/>
        <v>0</v>
      </c>
      <c r="K12" s="2"/>
      <c r="L12" s="2"/>
      <c r="M12" s="2"/>
    </row>
    <row r="13" spans="1:13" x14ac:dyDescent="0.2">
      <c r="A13" s="51" t="s">
        <v>83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51"/>
      <c r="B14" s="51" t="s">
        <v>84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1">
    <mergeCell ref="B8:I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C3" sqref="C3"/>
    </sheetView>
  </sheetViews>
  <sheetFormatPr defaultRowHeight="15" x14ac:dyDescent="0.25"/>
  <cols>
    <col min="1" max="1" width="6" customWidth="1"/>
    <col min="2" max="2" width="43" customWidth="1"/>
    <col min="3" max="3" width="9.85546875" customWidth="1"/>
    <col min="4" max="4" width="10.5703125" customWidth="1"/>
    <col min="5" max="8" width="16.7109375" customWidth="1"/>
    <col min="9" max="9" width="9.85546875" bestFit="1" customWidth="1"/>
  </cols>
  <sheetData>
    <row r="3" spans="1:10" ht="18" x14ac:dyDescent="0.25">
      <c r="C3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</row>
    <row r="5" spans="1:10" x14ac:dyDescent="0.25">
      <c r="A5" s="7"/>
      <c r="B5" s="7" t="s">
        <v>0</v>
      </c>
      <c r="C5" s="7" t="s">
        <v>33</v>
      </c>
      <c r="D5" s="7"/>
      <c r="E5" s="7"/>
      <c r="F5" s="7"/>
      <c r="G5" s="7"/>
      <c r="H5" s="7"/>
    </row>
    <row r="6" spans="1:10" x14ac:dyDescent="0.25">
      <c r="A6" s="7"/>
      <c r="B6" s="7" t="s">
        <v>56</v>
      </c>
      <c r="C6" s="7" t="s">
        <v>58</v>
      </c>
      <c r="D6" s="7"/>
      <c r="E6" s="7"/>
      <c r="F6" s="7"/>
      <c r="G6" s="7"/>
      <c r="H6" s="7"/>
    </row>
    <row r="7" spans="1:10" x14ac:dyDescent="0.25">
      <c r="A7" s="7"/>
      <c r="B7" s="7"/>
      <c r="C7" s="7"/>
      <c r="D7" s="7"/>
      <c r="E7" s="7"/>
      <c r="F7" s="7"/>
      <c r="G7" s="7"/>
      <c r="H7" s="7"/>
    </row>
    <row r="8" spans="1:10" ht="42.75" customHeight="1" x14ac:dyDescent="0.25">
      <c r="A8" s="8"/>
      <c r="B8" s="9" t="s">
        <v>1</v>
      </c>
      <c r="C8" s="9" t="s">
        <v>24</v>
      </c>
      <c r="D8" s="10" t="s">
        <v>26</v>
      </c>
      <c r="E8" s="9" t="s">
        <v>55</v>
      </c>
      <c r="F8" s="9" t="s">
        <v>76</v>
      </c>
      <c r="G8" s="9" t="s">
        <v>14</v>
      </c>
      <c r="H8" s="9" t="s">
        <v>15</v>
      </c>
    </row>
    <row r="9" spans="1:10" x14ac:dyDescent="0.25">
      <c r="A9" s="11"/>
      <c r="B9" s="12"/>
      <c r="C9" s="12"/>
      <c r="D9" s="12"/>
      <c r="E9" s="12"/>
      <c r="F9" s="12"/>
      <c r="G9" s="12"/>
      <c r="H9" s="11"/>
    </row>
    <row r="10" spans="1:10" x14ac:dyDescent="0.25">
      <c r="A10" s="8"/>
      <c r="B10" s="63" t="s">
        <v>82</v>
      </c>
      <c r="C10" s="67"/>
      <c r="D10" s="67"/>
      <c r="E10" s="67"/>
      <c r="F10" s="67"/>
      <c r="G10" s="67"/>
      <c r="H10" s="68"/>
    </row>
    <row r="11" spans="1:10" ht="21.95" customHeight="1" x14ac:dyDescent="0.25">
      <c r="A11" s="19">
        <v>1</v>
      </c>
      <c r="B11" s="20" t="s">
        <v>51</v>
      </c>
      <c r="C11" s="21">
        <v>24</v>
      </c>
      <c r="D11" s="21">
        <v>3</v>
      </c>
      <c r="E11" s="57">
        <v>0</v>
      </c>
      <c r="F11" s="61">
        <f>E11*D11</f>
        <v>0</v>
      </c>
      <c r="G11" s="46">
        <f>F11*0.21</f>
        <v>0</v>
      </c>
      <c r="H11" s="50">
        <f>SUM(E11:G11)</f>
        <v>0</v>
      </c>
    </row>
    <row r="12" spans="1:10" ht="21.95" customHeight="1" x14ac:dyDescent="0.25">
      <c r="A12" s="19">
        <v>2</v>
      </c>
      <c r="B12" s="20" t="s">
        <v>50</v>
      </c>
      <c r="C12" s="23">
        <v>24</v>
      </c>
      <c r="D12" s="21">
        <v>3</v>
      </c>
      <c r="E12" s="57">
        <v>0</v>
      </c>
      <c r="F12" s="61">
        <f t="shared" ref="F12:F15" si="0">E12*D12</f>
        <v>0</v>
      </c>
      <c r="G12" s="46">
        <f t="shared" ref="G12:G15" si="1">F12*0.21</f>
        <v>0</v>
      </c>
      <c r="H12" s="50">
        <f t="shared" ref="H12:H15" si="2">SUM(E12:G12)</f>
        <v>0</v>
      </c>
    </row>
    <row r="13" spans="1:10" ht="21.95" customHeight="1" x14ac:dyDescent="0.25">
      <c r="A13" s="19">
        <v>3</v>
      </c>
      <c r="B13" s="20" t="s">
        <v>52</v>
      </c>
      <c r="C13" s="23">
        <v>35</v>
      </c>
      <c r="D13" s="21">
        <v>3</v>
      </c>
      <c r="E13" s="57">
        <v>0</v>
      </c>
      <c r="F13" s="61">
        <f t="shared" si="0"/>
        <v>0</v>
      </c>
      <c r="G13" s="46">
        <f t="shared" si="1"/>
        <v>0</v>
      </c>
      <c r="H13" s="50">
        <f t="shared" si="2"/>
        <v>0</v>
      </c>
    </row>
    <row r="14" spans="1:10" ht="21.95" customHeight="1" x14ac:dyDescent="0.25">
      <c r="A14" s="19">
        <v>4</v>
      </c>
      <c r="B14" s="24" t="s">
        <v>53</v>
      </c>
      <c r="C14" s="23">
        <v>35</v>
      </c>
      <c r="D14" s="21">
        <v>3</v>
      </c>
      <c r="E14" s="57">
        <v>0</v>
      </c>
      <c r="F14" s="61">
        <f t="shared" si="0"/>
        <v>0</v>
      </c>
      <c r="G14" s="46">
        <f t="shared" si="1"/>
        <v>0</v>
      </c>
      <c r="H14" s="50">
        <f t="shared" si="2"/>
        <v>0</v>
      </c>
    </row>
    <row r="15" spans="1:10" ht="21.95" customHeight="1" x14ac:dyDescent="0.25">
      <c r="A15" s="19">
        <v>5</v>
      </c>
      <c r="B15" s="24" t="s">
        <v>54</v>
      </c>
      <c r="C15" s="23">
        <v>35</v>
      </c>
      <c r="D15" s="21">
        <v>3</v>
      </c>
      <c r="E15" s="57">
        <v>0</v>
      </c>
      <c r="F15" s="61">
        <f t="shared" si="0"/>
        <v>0</v>
      </c>
      <c r="G15" s="46">
        <f t="shared" si="1"/>
        <v>0</v>
      </c>
      <c r="H15" s="50">
        <f t="shared" si="2"/>
        <v>0</v>
      </c>
    </row>
    <row r="16" spans="1:10" ht="21.95" customHeight="1" x14ac:dyDescent="0.25">
      <c r="A16" s="32"/>
      <c r="B16" s="4" t="s">
        <v>16</v>
      </c>
      <c r="C16" s="4"/>
      <c r="D16" s="4"/>
      <c r="E16" s="45">
        <f>SUM(E11:E15)</f>
        <v>0</v>
      </c>
      <c r="F16" s="45">
        <f>SUM(F11:F15)</f>
        <v>0</v>
      </c>
      <c r="G16" s="45">
        <f>SUM(G11:G15)</f>
        <v>0</v>
      </c>
      <c r="H16" s="45">
        <f>SUM(H11:H15)</f>
        <v>0</v>
      </c>
      <c r="I16" s="54"/>
      <c r="J16" s="55"/>
    </row>
    <row r="17" spans="1:2" x14ac:dyDescent="0.25">
      <c r="A17" s="51" t="s">
        <v>83</v>
      </c>
    </row>
    <row r="18" spans="1:2" x14ac:dyDescent="0.25">
      <c r="B18" s="51" t="s">
        <v>84</v>
      </c>
    </row>
    <row r="19" spans="1:2" x14ac:dyDescent="0.25">
      <c r="B19" s="51" t="s">
        <v>30</v>
      </c>
    </row>
    <row r="26" spans="1:2" x14ac:dyDescent="0.25">
      <c r="B26" t="s">
        <v>30</v>
      </c>
    </row>
    <row r="27" spans="1:2" x14ac:dyDescent="0.25">
      <c r="B27" t="s">
        <v>31</v>
      </c>
    </row>
  </sheetData>
  <mergeCells count="1"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D2" sqref="D2"/>
    </sheetView>
  </sheetViews>
  <sheetFormatPr defaultRowHeight="15" x14ac:dyDescent="0.25"/>
  <cols>
    <col min="1" max="1" width="5.5703125" customWidth="1"/>
    <col min="2" max="2" width="36.7109375" customWidth="1"/>
    <col min="3" max="3" width="9.140625" customWidth="1"/>
    <col min="4" max="4" width="9.28515625" customWidth="1"/>
    <col min="5" max="5" width="10" customWidth="1"/>
    <col min="6" max="6" width="10.140625" customWidth="1"/>
    <col min="7" max="10" width="16.7109375" customWidth="1"/>
  </cols>
  <sheetData>
    <row r="2" spans="1:10" ht="18" x14ac:dyDescent="0.25">
      <c r="D2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  <c r="I4" s="7"/>
      <c r="J4" s="7"/>
    </row>
    <row r="5" spans="1:10" x14ac:dyDescent="0.25">
      <c r="A5" s="7"/>
      <c r="B5" s="7" t="s">
        <v>0</v>
      </c>
      <c r="C5" s="7" t="s">
        <v>33</v>
      </c>
      <c r="D5" s="7"/>
      <c r="E5" s="7"/>
      <c r="F5" s="7"/>
      <c r="G5" s="7"/>
      <c r="H5" s="7"/>
      <c r="I5" s="7"/>
      <c r="J5" s="7"/>
    </row>
    <row r="6" spans="1:10" x14ac:dyDescent="0.25">
      <c r="A6" s="7"/>
      <c r="B6" s="7" t="s">
        <v>56</v>
      </c>
      <c r="C6" s="7" t="s">
        <v>57</v>
      </c>
      <c r="D6" s="7"/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53.25" customHeight="1" x14ac:dyDescent="0.25">
      <c r="A8" s="8"/>
      <c r="B8" s="9" t="s">
        <v>1</v>
      </c>
      <c r="C8" s="9" t="s">
        <v>24</v>
      </c>
      <c r="D8" s="10" t="s">
        <v>25</v>
      </c>
      <c r="E8" s="10" t="s">
        <v>26</v>
      </c>
      <c r="F8" s="9" t="s">
        <v>27</v>
      </c>
      <c r="G8" s="9" t="s">
        <v>28</v>
      </c>
      <c r="H8" s="9" t="s">
        <v>29</v>
      </c>
      <c r="I8" s="9" t="s">
        <v>14</v>
      </c>
      <c r="J8" s="9" t="s">
        <v>15</v>
      </c>
    </row>
    <row r="9" spans="1:10" x14ac:dyDescent="0.25">
      <c r="A9" s="11"/>
      <c r="B9" s="12"/>
      <c r="C9" s="12"/>
      <c r="D9" s="12"/>
      <c r="E9" s="12"/>
      <c r="F9" s="12"/>
      <c r="G9" s="12"/>
      <c r="H9" s="12"/>
      <c r="I9" s="11"/>
      <c r="J9" s="11"/>
    </row>
    <row r="10" spans="1:10" x14ac:dyDescent="0.25">
      <c r="A10" s="63" t="s">
        <v>79</v>
      </c>
      <c r="B10" s="69"/>
      <c r="C10" s="69"/>
      <c r="D10" s="69"/>
      <c r="E10" s="69"/>
      <c r="F10" s="69"/>
      <c r="G10" s="69"/>
      <c r="H10" s="69"/>
      <c r="I10" s="69"/>
      <c r="J10" s="68"/>
    </row>
    <row r="11" spans="1:10" ht="21.95" customHeight="1" x14ac:dyDescent="0.25">
      <c r="A11" s="13">
        <v>1</v>
      </c>
      <c r="B11" s="14" t="s">
        <v>39</v>
      </c>
      <c r="C11" s="15">
        <v>16</v>
      </c>
      <c r="D11" s="15">
        <v>3</v>
      </c>
      <c r="E11" s="15">
        <v>18</v>
      </c>
      <c r="F11" s="16">
        <f>C11*D11</f>
        <v>48</v>
      </c>
      <c r="G11" s="60">
        <v>0</v>
      </c>
      <c r="H11" s="47">
        <f>G11*F11</f>
        <v>0</v>
      </c>
      <c r="I11" s="48">
        <f>H11*0.21</f>
        <v>0</v>
      </c>
      <c r="J11" s="48">
        <f>SUM(H11:I11)</f>
        <v>0</v>
      </c>
    </row>
    <row r="12" spans="1:10" ht="21.95" customHeight="1" x14ac:dyDescent="0.25">
      <c r="A12" s="13">
        <v>2</v>
      </c>
      <c r="B12" s="17" t="s">
        <v>40</v>
      </c>
      <c r="C12" s="18">
        <v>16</v>
      </c>
      <c r="D12" s="18">
        <v>3</v>
      </c>
      <c r="E12" s="15">
        <v>18</v>
      </c>
      <c r="F12" s="16">
        <f t="shared" ref="F12:F18" si="0">C12*D12</f>
        <v>48</v>
      </c>
      <c r="G12" s="60">
        <v>0</v>
      </c>
      <c r="H12" s="47">
        <f t="shared" ref="H12:H18" si="1">G12*F12</f>
        <v>0</v>
      </c>
      <c r="I12" s="48">
        <f t="shared" ref="I12:I18" si="2">H12*0.21</f>
        <v>0</v>
      </c>
      <c r="J12" s="48">
        <f t="shared" ref="J12:J18" si="3">SUM(H12:I12)</f>
        <v>0</v>
      </c>
    </row>
    <row r="13" spans="1:10" ht="21.95" customHeight="1" x14ac:dyDescent="0.25">
      <c r="A13" s="13">
        <v>3</v>
      </c>
      <c r="B13" s="17" t="s">
        <v>41</v>
      </c>
      <c r="C13" s="18">
        <v>16</v>
      </c>
      <c r="D13" s="18">
        <v>3</v>
      </c>
      <c r="E13" s="15">
        <v>18</v>
      </c>
      <c r="F13" s="16">
        <f t="shared" si="0"/>
        <v>48</v>
      </c>
      <c r="G13" s="60">
        <v>0</v>
      </c>
      <c r="H13" s="47">
        <f t="shared" si="1"/>
        <v>0</v>
      </c>
      <c r="I13" s="48">
        <f t="shared" si="2"/>
        <v>0</v>
      </c>
      <c r="J13" s="48">
        <f t="shared" si="3"/>
        <v>0</v>
      </c>
    </row>
    <row r="14" spans="1:10" ht="21.95" customHeight="1" x14ac:dyDescent="0.25">
      <c r="A14" s="13">
        <v>4</v>
      </c>
      <c r="B14" s="17" t="s">
        <v>42</v>
      </c>
      <c r="C14" s="18">
        <v>16</v>
      </c>
      <c r="D14" s="18">
        <v>3</v>
      </c>
      <c r="E14" s="15">
        <v>18</v>
      </c>
      <c r="F14" s="16">
        <f t="shared" si="0"/>
        <v>48</v>
      </c>
      <c r="G14" s="60">
        <v>0</v>
      </c>
      <c r="H14" s="47">
        <f t="shared" si="1"/>
        <v>0</v>
      </c>
      <c r="I14" s="48">
        <f t="shared" si="2"/>
        <v>0</v>
      </c>
      <c r="J14" s="48">
        <f t="shared" si="3"/>
        <v>0</v>
      </c>
    </row>
    <row r="15" spans="1:10" ht="21.95" customHeight="1" x14ac:dyDescent="0.25">
      <c r="A15" s="13">
        <v>5</v>
      </c>
      <c r="B15" s="17" t="s">
        <v>43</v>
      </c>
      <c r="C15" s="18">
        <v>16</v>
      </c>
      <c r="D15" s="18">
        <v>3</v>
      </c>
      <c r="E15" s="15">
        <v>18</v>
      </c>
      <c r="F15" s="16">
        <f t="shared" si="0"/>
        <v>48</v>
      </c>
      <c r="G15" s="60">
        <v>0</v>
      </c>
      <c r="H15" s="47">
        <f t="shared" si="1"/>
        <v>0</v>
      </c>
      <c r="I15" s="48">
        <f t="shared" si="2"/>
        <v>0</v>
      </c>
      <c r="J15" s="48">
        <f t="shared" si="3"/>
        <v>0</v>
      </c>
    </row>
    <row r="16" spans="1:10" ht="21.95" customHeight="1" x14ac:dyDescent="0.25">
      <c r="A16" s="13">
        <v>6</v>
      </c>
      <c r="B16" s="17" t="s">
        <v>10</v>
      </c>
      <c r="C16" s="18">
        <v>16</v>
      </c>
      <c r="D16" s="18">
        <v>3</v>
      </c>
      <c r="E16" s="15">
        <v>18</v>
      </c>
      <c r="F16" s="16">
        <f t="shared" si="0"/>
        <v>48</v>
      </c>
      <c r="G16" s="60">
        <v>0</v>
      </c>
      <c r="H16" s="47">
        <f t="shared" si="1"/>
        <v>0</v>
      </c>
      <c r="I16" s="48">
        <f t="shared" si="2"/>
        <v>0</v>
      </c>
      <c r="J16" s="48">
        <f t="shared" si="3"/>
        <v>0</v>
      </c>
    </row>
    <row r="17" spans="1:10" ht="21.95" customHeight="1" x14ac:dyDescent="0.25">
      <c r="A17" s="13">
        <v>7</v>
      </c>
      <c r="B17" s="17" t="s">
        <v>44</v>
      </c>
      <c r="C17" s="18">
        <v>8</v>
      </c>
      <c r="D17" s="18">
        <v>3</v>
      </c>
      <c r="E17" s="15">
        <v>18</v>
      </c>
      <c r="F17" s="16">
        <f t="shared" si="0"/>
        <v>24</v>
      </c>
      <c r="G17" s="60">
        <v>0</v>
      </c>
      <c r="H17" s="47">
        <f t="shared" si="1"/>
        <v>0</v>
      </c>
      <c r="I17" s="48">
        <f t="shared" si="2"/>
        <v>0</v>
      </c>
      <c r="J17" s="48">
        <f t="shared" si="3"/>
        <v>0</v>
      </c>
    </row>
    <row r="18" spans="1:10" ht="21.95" customHeight="1" x14ac:dyDescent="0.25">
      <c r="A18" s="13">
        <v>8</v>
      </c>
      <c r="B18" s="17" t="s">
        <v>45</v>
      </c>
      <c r="C18" s="18">
        <v>8</v>
      </c>
      <c r="D18" s="18">
        <v>3</v>
      </c>
      <c r="E18" s="15">
        <v>18</v>
      </c>
      <c r="F18" s="16">
        <f t="shared" si="0"/>
        <v>24</v>
      </c>
      <c r="G18" s="60">
        <v>0</v>
      </c>
      <c r="H18" s="47">
        <f t="shared" si="1"/>
        <v>0</v>
      </c>
      <c r="I18" s="48">
        <f t="shared" si="2"/>
        <v>0</v>
      </c>
      <c r="J18" s="48">
        <f t="shared" si="3"/>
        <v>0</v>
      </c>
    </row>
    <row r="19" spans="1:10" ht="21.95" customHeight="1" x14ac:dyDescent="0.25">
      <c r="A19" s="3"/>
      <c r="B19" s="4" t="s">
        <v>16</v>
      </c>
      <c r="C19" s="4"/>
      <c r="D19" s="4"/>
      <c r="E19" s="30"/>
      <c r="F19" s="5">
        <f>SUM(F11:F18)</f>
        <v>336</v>
      </c>
      <c r="G19" s="45"/>
      <c r="H19" s="45">
        <f t="shared" ref="H19:I19" si="4">SUM(H11:H13)</f>
        <v>0</v>
      </c>
      <c r="I19" s="45">
        <f t="shared" si="4"/>
        <v>0</v>
      </c>
      <c r="J19" s="49">
        <f>SUM(J11:J18)</f>
        <v>0</v>
      </c>
    </row>
    <row r="20" spans="1:10" x14ac:dyDescent="0.25">
      <c r="A20" s="51" t="s">
        <v>83</v>
      </c>
    </row>
    <row r="21" spans="1:10" x14ac:dyDescent="0.25">
      <c r="B21" s="51" t="s">
        <v>84</v>
      </c>
    </row>
  </sheetData>
  <mergeCells count="1">
    <mergeCell ref="A10:J1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tabSelected="1" topLeftCell="A7" workbookViewId="0">
      <selection activeCell="H26" sqref="H26"/>
    </sheetView>
  </sheetViews>
  <sheetFormatPr defaultRowHeight="15" x14ac:dyDescent="0.25"/>
  <cols>
    <col min="1" max="1" width="6" customWidth="1"/>
    <col min="2" max="2" width="36.7109375" customWidth="1"/>
    <col min="3" max="4" width="9.85546875" customWidth="1"/>
    <col min="5" max="5" width="10.5703125" customWidth="1"/>
    <col min="6" max="6" width="10" customWidth="1"/>
    <col min="7" max="10" width="16.7109375" customWidth="1"/>
    <col min="11" max="11" width="12.140625" bestFit="1" customWidth="1"/>
  </cols>
  <sheetData>
    <row r="2" spans="1:10" ht="18" x14ac:dyDescent="0.25">
      <c r="D2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  <c r="I4" s="7"/>
      <c r="J4" s="7"/>
    </row>
    <row r="5" spans="1:10" x14ac:dyDescent="0.25">
      <c r="A5" s="7"/>
      <c r="B5" s="7" t="s">
        <v>0</v>
      </c>
      <c r="C5" s="7" t="s">
        <v>33</v>
      </c>
      <c r="D5" s="7"/>
      <c r="E5" s="7"/>
      <c r="F5" s="7"/>
      <c r="G5" s="7"/>
      <c r="H5" s="7"/>
      <c r="I5" s="7"/>
      <c r="J5" s="7"/>
    </row>
    <row r="6" spans="1:10" x14ac:dyDescent="0.25">
      <c r="A6" s="7"/>
      <c r="B6" s="7" t="s">
        <v>56</v>
      </c>
      <c r="C6" s="7" t="s">
        <v>57</v>
      </c>
      <c r="D6" s="7"/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56.25" customHeight="1" x14ac:dyDescent="0.25">
      <c r="A8" s="8"/>
      <c r="B8" s="9" t="s">
        <v>1</v>
      </c>
      <c r="C8" s="9" t="s">
        <v>24</v>
      </c>
      <c r="D8" s="10" t="s">
        <v>25</v>
      </c>
      <c r="E8" s="10" t="s">
        <v>26</v>
      </c>
      <c r="F8" s="9" t="s">
        <v>27</v>
      </c>
      <c r="G8" s="9" t="s">
        <v>28</v>
      </c>
      <c r="H8" s="9" t="s">
        <v>29</v>
      </c>
      <c r="I8" s="9" t="s">
        <v>14</v>
      </c>
      <c r="J8" s="9" t="s">
        <v>15</v>
      </c>
    </row>
    <row r="9" spans="1:10" x14ac:dyDescent="0.25">
      <c r="A9" s="11"/>
      <c r="B9" s="12"/>
      <c r="C9" s="12"/>
      <c r="D9" s="12"/>
      <c r="E9" s="12"/>
      <c r="F9" s="12"/>
      <c r="G9" s="12"/>
      <c r="H9" s="12"/>
      <c r="I9" s="12"/>
      <c r="J9" s="11"/>
    </row>
    <row r="10" spans="1:10" x14ac:dyDescent="0.25">
      <c r="A10" s="8"/>
      <c r="B10" s="63" t="s">
        <v>80</v>
      </c>
      <c r="C10" s="67"/>
      <c r="D10" s="67"/>
      <c r="E10" s="67"/>
      <c r="F10" s="67"/>
      <c r="G10" s="67"/>
      <c r="H10" s="67"/>
      <c r="I10" s="67"/>
      <c r="J10" s="68"/>
    </row>
    <row r="11" spans="1:10" ht="21.95" customHeight="1" x14ac:dyDescent="0.25">
      <c r="A11" s="19">
        <v>1</v>
      </c>
      <c r="B11" s="20" t="s">
        <v>4</v>
      </c>
      <c r="C11" s="21">
        <v>16</v>
      </c>
      <c r="D11" s="21">
        <v>2</v>
      </c>
      <c r="E11" s="21">
        <v>11</v>
      </c>
      <c r="F11" s="21">
        <f>C11*D11</f>
        <v>32</v>
      </c>
      <c r="G11" s="59">
        <v>0</v>
      </c>
      <c r="H11" s="28">
        <f>PRODUCT(G11,F11)</f>
        <v>0</v>
      </c>
      <c r="I11" s="28">
        <f>PRODUCT(H11,0.21)</f>
        <v>0</v>
      </c>
      <c r="J11" s="29">
        <f>H11+I11</f>
        <v>0</v>
      </c>
    </row>
    <row r="12" spans="1:10" ht="21.95" customHeight="1" x14ac:dyDescent="0.25">
      <c r="A12" s="19">
        <v>2</v>
      </c>
      <c r="B12" s="20" t="s">
        <v>5</v>
      </c>
      <c r="C12" s="23">
        <v>16</v>
      </c>
      <c r="D12" s="21">
        <v>2</v>
      </c>
      <c r="E12" s="21">
        <v>11</v>
      </c>
      <c r="F12" s="21">
        <f t="shared" ref="F12:F20" si="0">C12*D12</f>
        <v>32</v>
      </c>
      <c r="G12" s="59">
        <v>0</v>
      </c>
      <c r="H12" s="28">
        <f t="shared" ref="H12:H20" si="1">PRODUCT(G12,F12)</f>
        <v>0</v>
      </c>
      <c r="I12" s="28">
        <f t="shared" ref="I12:I20" si="2">PRODUCT(H12,0.21)</f>
        <v>0</v>
      </c>
      <c r="J12" s="29">
        <f t="shared" ref="J12:J20" si="3">H12+I12</f>
        <v>0</v>
      </c>
    </row>
    <row r="13" spans="1:10" ht="21.95" customHeight="1" x14ac:dyDescent="0.25">
      <c r="A13" s="19">
        <v>3</v>
      </c>
      <c r="B13" s="20" t="s">
        <v>7</v>
      </c>
      <c r="C13" s="23">
        <v>16</v>
      </c>
      <c r="D13" s="21">
        <v>2</v>
      </c>
      <c r="E13" s="21">
        <v>11</v>
      </c>
      <c r="F13" s="21">
        <f t="shared" si="0"/>
        <v>32</v>
      </c>
      <c r="G13" s="59">
        <v>0</v>
      </c>
      <c r="H13" s="28">
        <f t="shared" si="1"/>
        <v>0</v>
      </c>
      <c r="I13" s="28">
        <f t="shared" si="2"/>
        <v>0</v>
      </c>
      <c r="J13" s="29">
        <f t="shared" si="3"/>
        <v>0</v>
      </c>
    </row>
    <row r="14" spans="1:10" ht="21.95" customHeight="1" x14ac:dyDescent="0.25">
      <c r="A14" s="19">
        <v>4</v>
      </c>
      <c r="B14" s="24" t="s">
        <v>34</v>
      </c>
      <c r="C14" s="23">
        <v>16</v>
      </c>
      <c r="D14" s="21">
        <v>2</v>
      </c>
      <c r="E14" s="21">
        <v>11</v>
      </c>
      <c r="F14" s="21">
        <f t="shared" si="0"/>
        <v>32</v>
      </c>
      <c r="G14" s="59">
        <v>0</v>
      </c>
      <c r="H14" s="28">
        <f t="shared" si="1"/>
        <v>0</v>
      </c>
      <c r="I14" s="28">
        <f t="shared" si="2"/>
        <v>0</v>
      </c>
      <c r="J14" s="29">
        <f t="shared" si="3"/>
        <v>0</v>
      </c>
    </row>
    <row r="15" spans="1:10" ht="21.95" customHeight="1" x14ac:dyDescent="0.25">
      <c r="A15" s="19">
        <v>5</v>
      </c>
      <c r="B15" s="24" t="s">
        <v>35</v>
      </c>
      <c r="C15" s="23">
        <v>16</v>
      </c>
      <c r="D15" s="21">
        <v>2</v>
      </c>
      <c r="E15" s="21">
        <v>11</v>
      </c>
      <c r="F15" s="21">
        <f t="shared" si="0"/>
        <v>32</v>
      </c>
      <c r="G15" s="59">
        <v>0</v>
      </c>
      <c r="H15" s="28">
        <f t="shared" si="1"/>
        <v>0</v>
      </c>
      <c r="I15" s="28">
        <f t="shared" si="2"/>
        <v>0</v>
      </c>
      <c r="J15" s="29">
        <f t="shared" si="3"/>
        <v>0</v>
      </c>
    </row>
    <row r="16" spans="1:10" ht="21.95" customHeight="1" x14ac:dyDescent="0.25">
      <c r="A16" s="19">
        <v>6</v>
      </c>
      <c r="B16" s="24" t="s">
        <v>36</v>
      </c>
      <c r="C16" s="23">
        <v>16</v>
      </c>
      <c r="D16" s="21">
        <v>2</v>
      </c>
      <c r="E16" s="21">
        <v>11</v>
      </c>
      <c r="F16" s="21">
        <f t="shared" si="0"/>
        <v>32</v>
      </c>
      <c r="G16" s="59">
        <v>0</v>
      </c>
      <c r="H16" s="28">
        <f t="shared" si="1"/>
        <v>0</v>
      </c>
      <c r="I16" s="28">
        <f t="shared" si="2"/>
        <v>0</v>
      </c>
      <c r="J16" s="29">
        <f t="shared" si="3"/>
        <v>0</v>
      </c>
    </row>
    <row r="17" spans="1:12" ht="21.95" customHeight="1" x14ac:dyDescent="0.25">
      <c r="A17" s="19">
        <v>7</v>
      </c>
      <c r="B17" s="24" t="s">
        <v>37</v>
      </c>
      <c r="C17" s="23">
        <v>16</v>
      </c>
      <c r="D17" s="21">
        <v>2</v>
      </c>
      <c r="E17" s="21">
        <v>11</v>
      </c>
      <c r="F17" s="21">
        <f t="shared" si="0"/>
        <v>32</v>
      </c>
      <c r="G17" s="59">
        <v>0</v>
      </c>
      <c r="H17" s="28">
        <f t="shared" si="1"/>
        <v>0</v>
      </c>
      <c r="I17" s="28">
        <f t="shared" si="2"/>
        <v>0</v>
      </c>
      <c r="J17" s="29">
        <f t="shared" si="3"/>
        <v>0</v>
      </c>
    </row>
    <row r="18" spans="1:12" ht="21.95" customHeight="1" x14ac:dyDescent="0.25">
      <c r="A18" s="19">
        <v>8</v>
      </c>
      <c r="B18" s="24" t="s">
        <v>8</v>
      </c>
      <c r="C18" s="23">
        <v>16</v>
      </c>
      <c r="D18" s="21">
        <v>2</v>
      </c>
      <c r="E18" s="21">
        <v>11</v>
      </c>
      <c r="F18" s="21">
        <f t="shared" si="0"/>
        <v>32</v>
      </c>
      <c r="G18" s="59">
        <v>0</v>
      </c>
      <c r="H18" s="28">
        <f t="shared" si="1"/>
        <v>0</v>
      </c>
      <c r="I18" s="28">
        <f t="shared" si="2"/>
        <v>0</v>
      </c>
      <c r="J18" s="29">
        <f t="shared" si="3"/>
        <v>0</v>
      </c>
    </row>
    <row r="19" spans="1:12" ht="27" customHeight="1" x14ac:dyDescent="0.25">
      <c r="A19" s="19">
        <v>9</v>
      </c>
      <c r="B19" s="24" t="s">
        <v>38</v>
      </c>
      <c r="C19" s="23">
        <v>16</v>
      </c>
      <c r="D19" s="23">
        <v>2</v>
      </c>
      <c r="E19" s="21">
        <v>11</v>
      </c>
      <c r="F19" s="21">
        <f t="shared" si="0"/>
        <v>32</v>
      </c>
      <c r="G19" s="59">
        <v>0</v>
      </c>
      <c r="H19" s="28">
        <f t="shared" si="1"/>
        <v>0</v>
      </c>
      <c r="I19" s="28">
        <f t="shared" si="2"/>
        <v>0</v>
      </c>
      <c r="J19" s="29">
        <f t="shared" si="3"/>
        <v>0</v>
      </c>
    </row>
    <row r="20" spans="1:12" ht="21.95" customHeight="1" x14ac:dyDescent="0.25">
      <c r="A20" s="19">
        <v>10</v>
      </c>
      <c r="B20" s="24" t="s">
        <v>9</v>
      </c>
      <c r="C20" s="23">
        <v>16</v>
      </c>
      <c r="D20" s="23">
        <v>2</v>
      </c>
      <c r="E20" s="21">
        <v>11</v>
      </c>
      <c r="F20" s="21">
        <f t="shared" si="0"/>
        <v>32</v>
      </c>
      <c r="G20" s="59">
        <v>0</v>
      </c>
      <c r="H20" s="28">
        <f t="shared" si="1"/>
        <v>0</v>
      </c>
      <c r="I20" s="28">
        <f t="shared" si="2"/>
        <v>0</v>
      </c>
      <c r="J20" s="29">
        <f t="shared" si="3"/>
        <v>0</v>
      </c>
    </row>
    <row r="21" spans="1:12" ht="21" customHeight="1" x14ac:dyDescent="0.25">
      <c r="A21" s="25"/>
      <c r="B21" s="4" t="s">
        <v>16</v>
      </c>
      <c r="C21" s="4"/>
      <c r="D21" s="4"/>
      <c r="E21" s="4"/>
      <c r="F21" s="30">
        <f>SUM(F11:F20)</f>
        <v>320</v>
      </c>
      <c r="G21" s="31"/>
      <c r="H21" s="31">
        <f>SUM(H11:H20)</f>
        <v>0</v>
      </c>
      <c r="I21" s="31">
        <f>SUM(I11:I20)</f>
        <v>0</v>
      </c>
      <c r="J21" s="31">
        <f>SUM(J11:J20)</f>
        <v>0</v>
      </c>
      <c r="K21" s="54"/>
      <c r="L21" s="55"/>
    </row>
    <row r="22" spans="1:12" x14ac:dyDescent="0.25">
      <c r="A22" s="51" t="s">
        <v>83</v>
      </c>
      <c r="B22" s="7"/>
      <c r="C22" s="7"/>
      <c r="D22" s="7"/>
      <c r="E22" s="7"/>
      <c r="F22" s="7"/>
      <c r="G22" s="7"/>
      <c r="H22" s="7"/>
      <c r="I22" s="7"/>
      <c r="J22" s="7"/>
    </row>
    <row r="23" spans="1:12" x14ac:dyDescent="0.25">
      <c r="B23" s="51" t="s">
        <v>84</v>
      </c>
    </row>
  </sheetData>
  <mergeCells count="1">
    <mergeCell ref="B10:J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workbookViewId="0">
      <selection activeCell="E27" sqref="E27"/>
    </sheetView>
  </sheetViews>
  <sheetFormatPr defaultRowHeight="15" x14ac:dyDescent="0.25"/>
  <cols>
    <col min="1" max="1" width="6" customWidth="1"/>
    <col min="2" max="2" width="48.7109375" customWidth="1"/>
    <col min="3" max="3" width="10" customWidth="1"/>
    <col min="4" max="4" width="9.85546875" customWidth="1"/>
    <col min="5" max="5" width="10.5703125" customWidth="1"/>
    <col min="6" max="10" width="16.7109375" customWidth="1"/>
  </cols>
  <sheetData>
    <row r="2" spans="1:10" ht="18" x14ac:dyDescent="0.25">
      <c r="C2" s="62" t="s">
        <v>85</v>
      </c>
    </row>
    <row r="4" spans="1:10" x14ac:dyDescent="0.25">
      <c r="A4" s="7"/>
      <c r="B4" s="7" t="s">
        <v>32</v>
      </c>
      <c r="C4" s="56">
        <v>4</v>
      </c>
      <c r="D4" s="7"/>
      <c r="E4" s="7"/>
      <c r="F4" s="7"/>
      <c r="G4" s="7"/>
      <c r="H4" s="7"/>
      <c r="I4" s="7"/>
      <c r="J4" s="7"/>
    </row>
    <row r="5" spans="1:10" x14ac:dyDescent="0.25">
      <c r="A5" s="7"/>
      <c r="B5" s="7" t="s">
        <v>0</v>
      </c>
      <c r="C5" s="7" t="s">
        <v>33</v>
      </c>
      <c r="E5" s="7"/>
      <c r="F5" s="7"/>
      <c r="G5" s="7"/>
      <c r="H5" s="7"/>
      <c r="I5" s="7"/>
      <c r="J5" s="7"/>
    </row>
    <row r="6" spans="1:10" x14ac:dyDescent="0.25">
      <c r="A6" s="7"/>
      <c r="B6" s="7" t="s">
        <v>56</v>
      </c>
      <c r="C6" s="7" t="s">
        <v>58</v>
      </c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51" x14ac:dyDescent="0.25">
      <c r="A8" s="8"/>
      <c r="B8" s="9" t="s">
        <v>1</v>
      </c>
      <c r="C8" s="9" t="s">
        <v>72</v>
      </c>
      <c r="D8" s="9" t="s">
        <v>24</v>
      </c>
      <c r="E8" s="10" t="s">
        <v>74</v>
      </c>
      <c r="F8" s="9" t="s">
        <v>75</v>
      </c>
      <c r="G8" s="9" t="s">
        <v>76</v>
      </c>
      <c r="H8" s="9" t="s">
        <v>14</v>
      </c>
      <c r="I8" s="9" t="s">
        <v>15</v>
      </c>
      <c r="J8" s="7"/>
    </row>
    <row r="9" spans="1:10" x14ac:dyDescent="0.25">
      <c r="A9" s="11"/>
      <c r="B9" s="12"/>
      <c r="C9" s="12"/>
      <c r="D9" s="12"/>
      <c r="E9" s="12"/>
      <c r="F9" s="12"/>
      <c r="G9" s="12"/>
      <c r="H9" s="12"/>
      <c r="I9" s="11"/>
      <c r="J9" s="7"/>
    </row>
    <row r="10" spans="1:10" x14ac:dyDescent="0.25">
      <c r="A10" s="8"/>
      <c r="B10" s="63" t="s">
        <v>77</v>
      </c>
      <c r="C10" s="67"/>
      <c r="D10" s="67"/>
      <c r="E10" s="67"/>
      <c r="F10" s="67"/>
      <c r="G10" s="67"/>
      <c r="H10" s="67"/>
      <c r="I10" s="68"/>
      <c r="J10" s="7"/>
    </row>
    <row r="11" spans="1:10" ht="29.25" customHeight="1" x14ac:dyDescent="0.25">
      <c r="A11" s="19">
        <v>1</v>
      </c>
      <c r="B11" s="20" t="s">
        <v>59</v>
      </c>
      <c r="C11" s="26" t="s">
        <v>73</v>
      </c>
      <c r="D11" s="21">
        <v>217</v>
      </c>
      <c r="E11" s="70">
        <v>2</v>
      </c>
      <c r="F11" s="57">
        <v>0</v>
      </c>
      <c r="G11" s="46">
        <f>E11*F11</f>
        <v>0</v>
      </c>
      <c r="H11" s="46">
        <f>F11*0.21</f>
        <v>0</v>
      </c>
      <c r="I11" s="50">
        <f>SUM(G11:H11)</f>
        <v>0</v>
      </c>
      <c r="J11" s="7"/>
    </row>
    <row r="12" spans="1:10" ht="27" customHeight="1" x14ac:dyDescent="0.25">
      <c r="A12" s="19">
        <v>2</v>
      </c>
      <c r="B12" s="20" t="s">
        <v>13</v>
      </c>
      <c r="C12" s="26" t="s">
        <v>73</v>
      </c>
      <c r="D12" s="23">
        <v>16</v>
      </c>
      <c r="E12" s="21">
        <v>7</v>
      </c>
      <c r="F12" s="57">
        <v>0</v>
      </c>
      <c r="G12" s="46">
        <f t="shared" ref="G12:G16" si="0">E12*F12</f>
        <v>0</v>
      </c>
      <c r="H12" s="46">
        <f t="shared" ref="H12:H16" si="1">F12*0.21</f>
        <v>0</v>
      </c>
      <c r="I12" s="50">
        <f t="shared" ref="I12:I16" si="2">SUM(G12:H12)</f>
        <v>0</v>
      </c>
      <c r="J12" s="7"/>
    </row>
    <row r="13" spans="1:10" ht="30" customHeight="1" x14ac:dyDescent="0.25">
      <c r="A13" s="19">
        <v>3</v>
      </c>
      <c r="B13" s="20" t="s">
        <v>11</v>
      </c>
      <c r="C13" s="26" t="s">
        <v>73</v>
      </c>
      <c r="D13" s="23">
        <v>160</v>
      </c>
      <c r="E13" s="21">
        <v>4</v>
      </c>
      <c r="F13" s="57">
        <v>0</v>
      </c>
      <c r="G13" s="46">
        <f t="shared" si="0"/>
        <v>0</v>
      </c>
      <c r="H13" s="46">
        <f t="shared" si="1"/>
        <v>0</v>
      </c>
      <c r="I13" s="50">
        <f t="shared" si="2"/>
        <v>0</v>
      </c>
      <c r="J13" s="7"/>
    </row>
    <row r="14" spans="1:10" ht="32.25" customHeight="1" x14ac:dyDescent="0.25">
      <c r="A14" s="19">
        <v>4</v>
      </c>
      <c r="B14" s="20" t="s">
        <v>63</v>
      </c>
      <c r="C14" s="26" t="s">
        <v>73</v>
      </c>
      <c r="D14" s="23">
        <v>8</v>
      </c>
      <c r="E14" s="21">
        <v>6</v>
      </c>
      <c r="F14" s="57">
        <v>0</v>
      </c>
      <c r="G14" s="46">
        <f t="shared" si="0"/>
        <v>0</v>
      </c>
      <c r="H14" s="46">
        <f t="shared" si="1"/>
        <v>0</v>
      </c>
      <c r="I14" s="50">
        <f t="shared" si="2"/>
        <v>0</v>
      </c>
      <c r="J14" s="7"/>
    </row>
    <row r="15" spans="1:10" ht="32.25" customHeight="1" x14ac:dyDescent="0.25">
      <c r="A15" s="19">
        <v>5</v>
      </c>
      <c r="B15" s="20" t="s">
        <v>12</v>
      </c>
      <c r="C15" s="26" t="s">
        <v>73</v>
      </c>
      <c r="D15" s="23">
        <v>32</v>
      </c>
      <c r="E15" s="21">
        <v>7</v>
      </c>
      <c r="F15" s="57">
        <v>0</v>
      </c>
      <c r="G15" s="46">
        <f t="shared" si="0"/>
        <v>0</v>
      </c>
      <c r="H15" s="46">
        <f t="shared" si="1"/>
        <v>0</v>
      </c>
      <c r="I15" s="50">
        <f t="shared" si="2"/>
        <v>0</v>
      </c>
      <c r="J15" s="7"/>
    </row>
    <row r="16" spans="1:10" ht="32.25" customHeight="1" x14ac:dyDescent="0.25">
      <c r="A16" s="19">
        <v>6</v>
      </c>
      <c r="B16" s="24" t="s">
        <v>66</v>
      </c>
      <c r="C16" s="27" t="s">
        <v>73</v>
      </c>
      <c r="D16" s="23">
        <v>24</v>
      </c>
      <c r="E16" s="21">
        <v>8</v>
      </c>
      <c r="F16" s="57">
        <v>0</v>
      </c>
      <c r="G16" s="46">
        <f t="shared" si="0"/>
        <v>0</v>
      </c>
      <c r="H16" s="46">
        <f t="shared" si="1"/>
        <v>0</v>
      </c>
      <c r="I16" s="50">
        <f t="shared" si="2"/>
        <v>0</v>
      </c>
      <c r="J16" s="7"/>
    </row>
    <row r="17" spans="1:10" ht="32.25" customHeight="1" x14ac:dyDescent="0.25">
      <c r="A17" s="25"/>
      <c r="B17" s="4" t="s">
        <v>16</v>
      </c>
      <c r="C17" s="4"/>
      <c r="D17" s="4"/>
      <c r="E17" s="4"/>
      <c r="F17" s="45"/>
      <c r="G17" s="45">
        <f>SUM(G11:G16)</f>
        <v>0</v>
      </c>
      <c r="H17" s="45">
        <f t="shared" ref="H17:I17" si="3">SUM(H11:H16)</f>
        <v>0</v>
      </c>
      <c r="I17" s="45">
        <f t="shared" si="3"/>
        <v>0</v>
      </c>
      <c r="J17" s="7"/>
    </row>
    <row r="18" spans="1:10" ht="32.25" customHeight="1" x14ac:dyDescent="0.25">
      <c r="A18" s="53" t="s">
        <v>83</v>
      </c>
      <c r="B18" s="52"/>
      <c r="C18" s="7"/>
      <c r="D18" s="7"/>
      <c r="E18" s="7"/>
      <c r="F18" s="7"/>
      <c r="G18" s="7"/>
      <c r="H18" s="7"/>
      <c r="I18" s="7"/>
      <c r="J18" s="7"/>
    </row>
    <row r="19" spans="1:10" ht="51" customHeight="1" x14ac:dyDescent="0.25">
      <c r="A19" s="8"/>
      <c r="B19" s="9" t="s">
        <v>1</v>
      </c>
      <c r="C19" s="9" t="s">
        <v>24</v>
      </c>
      <c r="D19" s="10" t="s">
        <v>25</v>
      </c>
      <c r="E19" s="10" t="s">
        <v>26</v>
      </c>
      <c r="F19" s="9" t="s">
        <v>27</v>
      </c>
      <c r="G19" s="9" t="s">
        <v>28</v>
      </c>
      <c r="H19" s="9" t="s">
        <v>29</v>
      </c>
      <c r="I19" s="9" t="s">
        <v>14</v>
      </c>
      <c r="J19" s="9" t="s">
        <v>15</v>
      </c>
    </row>
    <row r="20" spans="1:10" ht="16.5" customHeight="1" x14ac:dyDescent="0.25">
      <c r="A20" s="11"/>
      <c r="B20" s="12"/>
      <c r="C20" s="12"/>
      <c r="D20" s="12"/>
      <c r="E20" s="12"/>
      <c r="F20" s="12"/>
      <c r="G20" s="12"/>
      <c r="H20" s="12"/>
      <c r="I20" s="11"/>
      <c r="J20" s="11"/>
    </row>
    <row r="21" spans="1:10" ht="16.5" customHeight="1" x14ac:dyDescent="0.25">
      <c r="A21" s="63" t="s">
        <v>78</v>
      </c>
      <c r="B21" s="69"/>
      <c r="C21" s="69"/>
      <c r="D21" s="69"/>
      <c r="E21" s="69"/>
      <c r="F21" s="69"/>
      <c r="G21" s="69"/>
      <c r="H21" s="69"/>
      <c r="I21" s="69"/>
      <c r="J21" s="68"/>
    </row>
    <row r="22" spans="1:10" ht="33.75" customHeight="1" x14ac:dyDescent="0.25">
      <c r="A22" s="19">
        <v>1</v>
      </c>
      <c r="B22" s="20" t="s">
        <v>60</v>
      </c>
      <c r="C22" s="23">
        <v>16</v>
      </c>
      <c r="D22" s="23">
        <v>2</v>
      </c>
      <c r="E22" s="21">
        <v>11</v>
      </c>
      <c r="F22" s="23">
        <f>C22*D22</f>
        <v>32</v>
      </c>
      <c r="G22" s="58">
        <v>0</v>
      </c>
      <c r="H22" s="50">
        <f>G22*F22</f>
        <v>0</v>
      </c>
      <c r="I22" s="50">
        <f>H22*0.21</f>
        <v>0</v>
      </c>
      <c r="J22" s="50">
        <f>SUM(H22:I22)</f>
        <v>0</v>
      </c>
    </row>
    <row r="23" spans="1:10" ht="32.25" customHeight="1" x14ac:dyDescent="0.25">
      <c r="A23" s="19">
        <v>2</v>
      </c>
      <c r="B23" s="20" t="s">
        <v>61</v>
      </c>
      <c r="C23" s="23">
        <v>16</v>
      </c>
      <c r="D23" s="23">
        <v>2</v>
      </c>
      <c r="E23" s="21">
        <v>11</v>
      </c>
      <c r="F23" s="23">
        <f t="shared" ref="F23:F32" si="4">C23*D23</f>
        <v>32</v>
      </c>
      <c r="G23" s="58">
        <v>0</v>
      </c>
      <c r="H23" s="50">
        <f t="shared" ref="H23:H32" si="5">G23*F23</f>
        <v>0</v>
      </c>
      <c r="I23" s="50">
        <f t="shared" ref="I23:I32" si="6">H23*0.21</f>
        <v>0</v>
      </c>
      <c r="J23" s="50">
        <f t="shared" ref="J23:J33" si="7">SUM(H23:I23)</f>
        <v>0</v>
      </c>
    </row>
    <row r="24" spans="1:10" ht="33.75" customHeight="1" x14ac:dyDescent="0.25">
      <c r="A24" s="19">
        <v>3</v>
      </c>
      <c r="B24" s="20" t="s">
        <v>62</v>
      </c>
      <c r="C24" s="23">
        <v>8</v>
      </c>
      <c r="D24" s="23">
        <v>2</v>
      </c>
      <c r="E24" s="21">
        <v>11</v>
      </c>
      <c r="F24" s="23">
        <f t="shared" si="4"/>
        <v>16</v>
      </c>
      <c r="G24" s="58">
        <v>0</v>
      </c>
      <c r="H24" s="50">
        <f t="shared" si="5"/>
        <v>0</v>
      </c>
      <c r="I24" s="50">
        <f t="shared" si="6"/>
        <v>0</v>
      </c>
      <c r="J24" s="50">
        <f t="shared" si="7"/>
        <v>0</v>
      </c>
    </row>
    <row r="25" spans="1:10" ht="33" customHeight="1" x14ac:dyDescent="0.25">
      <c r="A25" s="19">
        <v>4</v>
      </c>
      <c r="B25" s="20" t="s">
        <v>64</v>
      </c>
      <c r="C25" s="23">
        <v>16</v>
      </c>
      <c r="D25" s="23">
        <v>2</v>
      </c>
      <c r="E25" s="21">
        <v>6</v>
      </c>
      <c r="F25" s="23">
        <f t="shared" si="4"/>
        <v>32</v>
      </c>
      <c r="G25" s="58">
        <v>0</v>
      </c>
      <c r="H25" s="50">
        <f t="shared" si="5"/>
        <v>0</v>
      </c>
      <c r="I25" s="50">
        <f t="shared" si="6"/>
        <v>0</v>
      </c>
      <c r="J25" s="50">
        <f t="shared" si="7"/>
        <v>0</v>
      </c>
    </row>
    <row r="26" spans="1:10" ht="33.75" customHeight="1" x14ac:dyDescent="0.25">
      <c r="A26" s="19">
        <v>5</v>
      </c>
      <c r="B26" s="20" t="s">
        <v>71</v>
      </c>
      <c r="C26" s="23">
        <v>16</v>
      </c>
      <c r="D26" s="23">
        <v>2</v>
      </c>
      <c r="E26" s="21">
        <v>6</v>
      </c>
      <c r="F26" s="23">
        <f t="shared" si="4"/>
        <v>32</v>
      </c>
      <c r="G26" s="58">
        <v>0</v>
      </c>
      <c r="H26" s="50">
        <f t="shared" si="5"/>
        <v>0</v>
      </c>
      <c r="I26" s="50">
        <f t="shared" si="6"/>
        <v>0</v>
      </c>
      <c r="J26" s="50">
        <f t="shared" si="7"/>
        <v>0</v>
      </c>
    </row>
    <row r="27" spans="1:10" ht="43.5" customHeight="1" x14ac:dyDescent="0.25">
      <c r="A27" s="19">
        <v>6</v>
      </c>
      <c r="B27" s="24" t="s">
        <v>65</v>
      </c>
      <c r="C27" s="23">
        <v>8</v>
      </c>
      <c r="D27" s="23">
        <v>2</v>
      </c>
      <c r="E27" s="70">
        <v>7</v>
      </c>
      <c r="F27" s="23">
        <f t="shared" si="4"/>
        <v>16</v>
      </c>
      <c r="G27" s="58">
        <v>0</v>
      </c>
      <c r="H27" s="50">
        <f t="shared" si="5"/>
        <v>0</v>
      </c>
      <c r="I27" s="50">
        <f t="shared" si="6"/>
        <v>0</v>
      </c>
      <c r="J27" s="50">
        <f t="shared" si="7"/>
        <v>0</v>
      </c>
    </row>
    <row r="28" spans="1:10" ht="33" customHeight="1" x14ac:dyDescent="0.25">
      <c r="A28" s="19">
        <v>7</v>
      </c>
      <c r="B28" s="24" t="s">
        <v>67</v>
      </c>
      <c r="C28" s="23">
        <v>8</v>
      </c>
      <c r="D28" s="23">
        <v>2</v>
      </c>
      <c r="E28" s="21">
        <v>8</v>
      </c>
      <c r="F28" s="23">
        <f t="shared" si="4"/>
        <v>16</v>
      </c>
      <c r="G28" s="58">
        <v>0</v>
      </c>
      <c r="H28" s="50">
        <f t="shared" si="5"/>
        <v>0</v>
      </c>
      <c r="I28" s="50">
        <f t="shared" si="6"/>
        <v>0</v>
      </c>
      <c r="J28" s="50">
        <f t="shared" si="7"/>
        <v>0</v>
      </c>
    </row>
    <row r="29" spans="1:10" ht="33" customHeight="1" x14ac:dyDescent="0.25">
      <c r="A29" s="19">
        <v>8</v>
      </c>
      <c r="B29" s="24" t="s">
        <v>68</v>
      </c>
      <c r="C29" s="23">
        <v>8</v>
      </c>
      <c r="D29" s="23">
        <v>2</v>
      </c>
      <c r="E29" s="21">
        <v>8</v>
      </c>
      <c r="F29" s="23">
        <f t="shared" si="4"/>
        <v>16</v>
      </c>
      <c r="G29" s="58">
        <v>0</v>
      </c>
      <c r="H29" s="50">
        <f t="shared" si="5"/>
        <v>0</v>
      </c>
      <c r="I29" s="50">
        <f t="shared" si="6"/>
        <v>0</v>
      </c>
      <c r="J29" s="50">
        <f t="shared" si="7"/>
        <v>0</v>
      </c>
    </row>
    <row r="30" spans="1:10" ht="33" customHeight="1" x14ac:dyDescent="0.25">
      <c r="A30" s="19">
        <v>9</v>
      </c>
      <c r="B30" s="24" t="s">
        <v>69</v>
      </c>
      <c r="C30" s="23">
        <v>16</v>
      </c>
      <c r="D30" s="23">
        <v>3</v>
      </c>
      <c r="E30" s="21">
        <v>15</v>
      </c>
      <c r="F30" s="23">
        <f t="shared" si="4"/>
        <v>48</v>
      </c>
      <c r="G30" s="58">
        <v>0</v>
      </c>
      <c r="H30" s="50">
        <f t="shared" si="5"/>
        <v>0</v>
      </c>
      <c r="I30" s="50">
        <f t="shared" si="6"/>
        <v>0</v>
      </c>
      <c r="J30" s="50">
        <f t="shared" si="7"/>
        <v>0</v>
      </c>
    </row>
    <row r="31" spans="1:10" ht="33" customHeight="1" x14ac:dyDescent="0.25">
      <c r="A31" s="19">
        <v>10</v>
      </c>
      <c r="B31" s="24" t="s">
        <v>70</v>
      </c>
      <c r="C31" s="23">
        <v>8</v>
      </c>
      <c r="D31" s="23">
        <v>3</v>
      </c>
      <c r="E31" s="21">
        <v>15</v>
      </c>
      <c r="F31" s="23">
        <f t="shared" si="4"/>
        <v>24</v>
      </c>
      <c r="G31" s="58">
        <v>0</v>
      </c>
      <c r="H31" s="50">
        <f t="shared" si="5"/>
        <v>0</v>
      </c>
      <c r="I31" s="50">
        <f t="shared" si="6"/>
        <v>0</v>
      </c>
      <c r="J31" s="50">
        <f t="shared" si="7"/>
        <v>0</v>
      </c>
    </row>
    <row r="32" spans="1:10" ht="33" customHeight="1" x14ac:dyDescent="0.25">
      <c r="A32" s="19">
        <v>11</v>
      </c>
      <c r="B32" s="24" t="s">
        <v>86</v>
      </c>
      <c r="C32" s="23">
        <v>16</v>
      </c>
      <c r="D32" s="23">
        <v>3</v>
      </c>
      <c r="E32" s="21">
        <v>15</v>
      </c>
      <c r="F32" s="23">
        <f t="shared" si="4"/>
        <v>48</v>
      </c>
      <c r="G32" s="58">
        <v>0</v>
      </c>
      <c r="H32" s="50">
        <f t="shared" si="5"/>
        <v>0</v>
      </c>
      <c r="I32" s="50">
        <f t="shared" si="6"/>
        <v>0</v>
      </c>
      <c r="J32" s="50">
        <f t="shared" si="7"/>
        <v>0</v>
      </c>
    </row>
    <row r="33" spans="1:10" ht="27" customHeight="1" x14ac:dyDescent="0.25">
      <c r="A33" s="3"/>
      <c r="B33" s="4" t="s">
        <v>16</v>
      </c>
      <c r="C33" s="4"/>
      <c r="D33" s="4"/>
      <c r="E33" s="4"/>
      <c r="F33" s="5">
        <f>SUM(F22:F32)</f>
        <v>312</v>
      </c>
      <c r="G33" s="45"/>
      <c r="H33" s="45">
        <f>SUM(H22:H32)</f>
        <v>0</v>
      </c>
      <c r="I33" s="45">
        <f>SUM(I22:I32)</f>
        <v>0</v>
      </c>
      <c r="J33" s="49">
        <f t="shared" si="7"/>
        <v>0</v>
      </c>
    </row>
    <row r="34" spans="1:10" x14ac:dyDescent="0.25">
      <c r="A34" s="51" t="s">
        <v>83</v>
      </c>
    </row>
    <row r="35" spans="1:10" x14ac:dyDescent="0.25">
      <c r="B35" s="51" t="s">
        <v>84</v>
      </c>
    </row>
    <row r="36" spans="1:10" x14ac:dyDescent="0.25">
      <c r="B36" s="51" t="s">
        <v>30</v>
      </c>
    </row>
  </sheetData>
  <mergeCells count="2">
    <mergeCell ref="B10:I10"/>
    <mergeCell ref="A21:J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Obecné IT</vt:lpstr>
      <vt:lpstr>Specializované IT</vt:lpstr>
      <vt:lpstr>Účetní kurzy</vt:lpstr>
      <vt:lpstr>Měkké dovednosti</vt:lpstr>
      <vt:lpstr>Technické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2017-09-13T07:11:12Z</dcterms:modified>
</cp:coreProperties>
</file>