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7155" windowWidth="20490" xWindow="0" yWindow="0"/>
  </bookViews>
  <sheets>
    <sheet name="List1" r:id="rId1" sheetId="1"/>
  </sheets>
  <calcPr calcId="145621"/>
</workbook>
</file>

<file path=xl/calcChain.xml><?xml version="1.0" encoding="utf-8"?>
<calcChain xmlns="http://schemas.openxmlformats.org/spreadsheetml/2006/main">
  <c i="1" l="1" r="V41"/>
  <c i="1" r="V36"/>
  <c i="1" r="V26"/>
  <c i="1" r="V21"/>
  <c i="1" r="V15"/>
  <c i="1" r="V12"/>
  <c i="1" r="V7"/>
  <c i="1" l="1" r="T43"/>
  <c i="1" r="V43"/>
  <c i="1" l="1" r="F9"/>
  <c i="1" r="F8"/>
  <c i="1" l="1" r="S43"/>
  <c i="1" r="R9"/>
  <c i="1" r="R10"/>
  <c i="1" r="R11"/>
  <c i="1" r="R13"/>
  <c i="1" r="R14"/>
  <c i="1" r="R16"/>
  <c i="1" r="R17"/>
  <c i="1" r="R18"/>
  <c i="1" r="R19"/>
  <c i="1" r="R20"/>
  <c i="1" r="R22"/>
  <c i="1" r="R23"/>
  <c i="1" r="R24"/>
  <c i="1" r="R25"/>
  <c i="1" r="R27"/>
  <c i="1" r="R28"/>
  <c i="1" r="R29"/>
  <c i="1" r="R30"/>
  <c i="1" r="R31"/>
  <c i="1" r="R32"/>
  <c i="1" r="R33"/>
  <c i="1" r="R34"/>
  <c i="1" r="R35"/>
  <c i="1" r="R37"/>
  <c i="1" r="R38"/>
  <c i="1" r="R39"/>
  <c i="1" r="R40"/>
  <c i="1" r="R42"/>
  <c i="1" r="R8"/>
  <c i="1" l="1" r="Q11"/>
  <c i="1" l="1" r="U43"/>
  <c i="1" r="G43"/>
  <c i="1" r="H43"/>
  <c i="1" r="I43"/>
  <c i="1" r="J43"/>
  <c i="1" r="K43"/>
  <c i="1" r="L43"/>
  <c i="1" r="M43"/>
  <c i="1" r="N43"/>
  <c i="1" r="O43"/>
  <c i="1" r="F33"/>
  <c i="1" r="Q33" s="1"/>
  <c i="1" r="F14"/>
  <c i="1" r="Q14" s="1"/>
  <c i="1" r="F25"/>
  <c i="1" r="Q25" s="1"/>
  <c i="1" r="F24"/>
  <c i="1" r="Q24" s="1"/>
  <c i="1" r="F17"/>
  <c i="1" r="Q17" s="1"/>
  <c i="1" r="F40"/>
  <c i="1" r="Q40" s="1"/>
  <c i="1" r="F30"/>
  <c i="1" r="Q30" s="1"/>
  <c i="1" r="F32"/>
  <c i="1" r="Q32" s="1"/>
  <c i="1" r="F10"/>
  <c i="1" r="Q10" s="1"/>
  <c i="1" r="Q9"/>
  <c i="1" r="Q8"/>
  <c i="1" r="F42"/>
  <c i="1" r="Q42" s="1"/>
  <c i="1" r="F29"/>
  <c i="1" r="Q29" s="1"/>
  <c i="1" r="F39"/>
  <c i="1" r="Q39" s="1"/>
  <c i="1" r="F38"/>
  <c i="1" r="Q38" s="1"/>
  <c i="1" r="F37"/>
  <c i="1" r="Q37" s="1"/>
  <c i="1" r="F31"/>
  <c i="1" r="Q31" s="1"/>
  <c i="1" r="F34"/>
  <c i="1" r="Q34" s="1"/>
  <c i="1" r="F35"/>
  <c i="1" r="Q35" s="1"/>
  <c i="1" r="F28"/>
  <c i="1" r="Q28" s="1"/>
  <c i="1" r="F27"/>
  <c i="1" r="Q27" s="1"/>
  <c i="1" r="F13"/>
  <c i="1" r="Q13" s="1"/>
  <c i="1" r="F20"/>
  <c i="1" r="Q20" s="1"/>
  <c i="1" r="F19"/>
  <c i="1" r="Q19" s="1"/>
  <c i="1" r="F18"/>
  <c i="1" r="Q18" s="1"/>
  <c i="1" r="F23"/>
  <c i="1" r="Q23" s="1"/>
  <c i="1" r="F22"/>
  <c i="1" r="Q22" s="1"/>
  <c i="1" r="F16"/>
  <c i="1" r="Q16" s="1"/>
  <c i="1" l="1" r="Q43"/>
  <c i="1" r="F43"/>
</calcChain>
</file>

<file path=xl/comments1.xml><?xml version="1.0" encoding="utf-8"?>
<comments xmlns="http://schemas.openxmlformats.org/spreadsheetml/2006/main">
  <authors>
    <author>Lenka</author>
  </authors>
  <commentList>
    <comment authorId="0" ref="S11">
      <text>
        <r>
          <rPr>
            <b/>
            <sz val="9"/>
            <color indexed="81"/>
            <rFont val="Tahoma"/>
            <family val="2"/>
            <charset val="238"/>
          </rPr>
          <t>Cena za osobu/kurz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<sst xmlns="http://schemas.openxmlformats.org/spreadsheetml/2006/main" count="116" uniqueCount="95">
  <si>
    <t>Kurzy</t>
  </si>
  <si>
    <t>Počet účastníků kurzu</t>
  </si>
  <si>
    <t>Živnostenský úřad</t>
  </si>
  <si>
    <t>Sociální odbor</t>
  </si>
  <si>
    <t>Odbor vnitřních věcí</t>
  </si>
  <si>
    <t>Odbor místního rozvoje</t>
  </si>
  <si>
    <t>Odbor kanceláře města</t>
  </si>
  <si>
    <t>Finanční odbor</t>
  </si>
  <si>
    <t>Odbor správních agend</t>
  </si>
  <si>
    <t>Odbor výstavby a ŽP</t>
  </si>
  <si>
    <t>Zastupitelé</t>
  </si>
  <si>
    <t>Komunikace s veřejností</t>
  </si>
  <si>
    <t xml:space="preserve">Stavební legislativa a předpisy </t>
  </si>
  <si>
    <t>Územní plánování, výstavba a ŽP</t>
  </si>
  <si>
    <t>Systém řízení kvality</t>
  </si>
  <si>
    <t>Zákoník práce a vazba na NOZ</t>
  </si>
  <si>
    <t>Nemovitosti v NOZ se zaměřením na vlastnictví nemovitostí a stavby</t>
  </si>
  <si>
    <t>Nákup a prodej obecního majetku, přijímání daru</t>
  </si>
  <si>
    <t>Archivace a zákon a archivnictví</t>
  </si>
  <si>
    <t>Legislativa</t>
  </si>
  <si>
    <t>Finanční řízení</t>
  </si>
  <si>
    <t>Krizové řízení</t>
  </si>
  <si>
    <t>Jak se vyvarovat chyb při uplatňování DPH</t>
  </si>
  <si>
    <t>Daňové a účetní předpisy</t>
  </si>
  <si>
    <t>Veřejné zakázky, výběrová řízení, zákon o veřejných zakázkách</t>
  </si>
  <si>
    <t>Krizové řízení obce (kalamity)</t>
  </si>
  <si>
    <t>Strategické plánování a plány rozvoje</t>
  </si>
  <si>
    <t>Dotační management</t>
  </si>
  <si>
    <t>Projektové řízení</t>
  </si>
  <si>
    <t>Zákon o pozemních komunikacích, správa inženýrských sítí a komunikací</t>
  </si>
  <si>
    <t>Správní právo, správní řád</t>
  </si>
  <si>
    <t>Rozpočty obcí, financování, rozpočtová opatření</t>
  </si>
  <si>
    <t>Územní plánování</t>
  </si>
  <si>
    <t>Odpady, životní prostředí, EIA</t>
  </si>
  <si>
    <t>Vzdělávací plán</t>
  </si>
  <si>
    <t>Procesní řízení - viz KA 3</t>
  </si>
  <si>
    <t>Projektové a strategické řízení - viz KA 2</t>
  </si>
  <si>
    <t>Komunikační dovednosti  úředníka MěÚ</t>
  </si>
  <si>
    <t>PR, komunikace s veřejností, práce s medii, sociální sítě, interní komunikace</t>
  </si>
  <si>
    <t>Rozsah ve dnech</t>
  </si>
  <si>
    <t>Počet osob celkem</t>
  </si>
  <si>
    <t>Stavební technologie, materiály a jejich použití</t>
  </si>
  <si>
    <t>Občanský zákoník</t>
  </si>
  <si>
    <t>Pravomoc a odpovědnost starosty obce, rady obce, zastupitelů obce, etický kodex, vnitřní pravidla</t>
  </si>
  <si>
    <t>DPH 21 %</t>
  </si>
  <si>
    <t>Počet dní</t>
  </si>
  <si>
    <t>Cena na skupinu / den</t>
  </si>
  <si>
    <t>Počet osob</t>
  </si>
  <si>
    <t>Počet skupin</t>
  </si>
  <si>
    <t>Celkem bez DPH</t>
  </si>
  <si>
    <t>Celkem s DPH</t>
  </si>
  <si>
    <t>Rozpočet</t>
  </si>
  <si>
    <t>Vyžadována akreditace MVČR pro vzdělávání úředníků</t>
  </si>
  <si>
    <t>ANO</t>
  </si>
  <si>
    <t>Projektový manažer dle NSK a zákona 179/2006 Sb.</t>
  </si>
  <si>
    <t>120 - 160 hod*</t>
  </si>
  <si>
    <t>*Vyplyne z výběrového řízení. Každý dodavatel má akreditaci jinak nastavenou. Jedná se o hodiny prezenční formou.</t>
  </si>
  <si>
    <t>Celkem</t>
  </si>
  <si>
    <t>Obsah</t>
  </si>
  <si>
    <t>MS Excel</t>
  </si>
  <si>
    <t>MS Word</t>
  </si>
  <si>
    <t>MS PowerPoint</t>
  </si>
  <si>
    <t>Manažerské dovednosti pro vedoucí pracovníky obce</t>
  </si>
  <si>
    <t>Změny ve mzdovém účetnictví</t>
  </si>
  <si>
    <t>řešení prakticky aktuálních změn ve mzdové legislativě, řešení problémů a nejasností</t>
  </si>
  <si>
    <t>aktuální daňové a účetní předpisy, orientace v nich, získání potřebných dat, řešení konkrétních situací a nejasnotí z praxe</t>
  </si>
  <si>
    <t>principy nákupu a prodeje obecního majetku, příjímání daru - jaké jsou důsledky, postupy, etický rozměr atd.</t>
  </si>
  <si>
    <t>legislativní aspekty výkonu funkce volených zástupců z hlediska zákonu o obci, právní odpovědnosti a OZ, právní odpovědnosti obce a jejich vrcholových zástupců (starosta, tajemník atd.), jako i dalších zaměstnanců, odpovědnosti celé obce v rámci vnitřních pravidel organizace a etického kodexu.</t>
  </si>
  <si>
    <t>legislativa a orientace v praktických dopadech na správu inženýrských sítí a pozemních komunikací.</t>
  </si>
  <si>
    <t>zákon o archivnictvích a s tím vyplývající povinnosti</t>
  </si>
  <si>
    <t>pravidla správního práva a správního řádu a jejich praktického použití v praxi</t>
  </si>
  <si>
    <t>výběr dodavatele, zákon o veřejných zakázkách a možnosti tohoto zákona při efektivním a správném výběru dodavatele, postupy, druhy…</t>
  </si>
  <si>
    <t>občanský zákoníku a jeho dopady na pracovněprávní problematiku a na zákoník práce jak vůči zaměstnavateli tak vůči zaměstnancům</t>
  </si>
  <si>
    <t>jednotlivé oblasti občanského zákoníku, které se dotýkají každodenního života občanů a obcí</t>
  </si>
  <si>
    <t>pravidla a postupy pro tvorbu územního plánu</t>
  </si>
  <si>
    <t>legislativa a povinnosti týkající se životního prostředí, odpadového hospodářství a řízení týkající se dopadů na životní prostředí, EIA</t>
  </si>
  <si>
    <t>stavební technologie a jejich využívání, stavební materiály a jejich využíváním</t>
  </si>
  <si>
    <t>praktické dovednosti realizace efektivního PR, komunikace s veřejností a spolupráce s médii,etika práce v obci</t>
  </si>
  <si>
    <t>asertivita, zvládání konfliktního klienta, efektivní předávání informací, time management, slušné chování, nakládání s osobními údaji, řešení stresových situací, komunikace uvnitř úřadu apod.</t>
  </si>
  <si>
    <t>elektronická komunikace, hromadná korespondence, písemný projev</t>
  </si>
  <si>
    <t>evidence údajů, práce s databází, vedení rozpočtu, realizace investičních akce</t>
  </si>
  <si>
    <t>rozvoj znalostí a dovedností v oblasti řízení projektů, postupy a metody efektivního řízení projektů, praktické příklady pro použití</t>
  </si>
  <si>
    <t>rozvoj znalostí a dovedností v oblasti řízení projektů, postupy a metody efektivního řízení projektů, praktické příklady pro použití dle dotačních pravidel vybraných dotačních titulů</t>
  </si>
  <si>
    <t>strategické plánování,jak správně a efektivně připravit plány rozvoje, návaznosti na jednotlivé kroky v realizaci projektu obce</t>
  </si>
  <si>
    <t>projektový manažer pro realizaci investičních projektů města, legislativní znalosti z výstavby, řízení rizik, finanční plánování procesy, rozpočty apod.</t>
  </si>
  <si>
    <t>jak se vyvarovat chyb při uplatňování DPH, řešení prakticky aktuálních změn v DHP, řešení problémů a nejasností</t>
  </si>
  <si>
    <t>systémy řízení kvality dle MA21. Další metody a jejich odlišnosti a výhody, Nastavování a mapování procesů</t>
  </si>
  <si>
    <t>práce s podřízenými, způsoby komunikace a motivace podřízených, hodnocení jejich práce a řízení jejich práce, praktické situace, návod pro jejich efektivní a správné řešení, leadership, procesy řízení lidských zdrojů</t>
  </si>
  <si>
    <t xml:space="preserve">legislativa v oblasti stavebnictví, praktický přehled o současné platné legislativě a návod, jak ji správně aplikovat v praxi, Stavební deník </t>
  </si>
  <si>
    <t xml:space="preserve"> vlastnictví nemovitostí a stavby, zástavní práva a věcná břemena, vlastnictví bytů a společenství vlastníků, nájem a nájemní vztahy</t>
  </si>
  <si>
    <t>zásady práce s rozpočtem, sestavování rozpočtu, pravidla rozpočtování a možnosti financování obcí, cash flow obce, Finanční řízení obce, controlling a reporting</t>
  </si>
  <si>
    <t>řízení organizace (také projektu apod.) v případě krize, na přípravu krizové situace a na prevenci takových situací, postupy, které by měly být nastaveny v obci v případě, že dojde k nepředpokládaným událostem / živelným katastrofám ohrožující majetky a životy občanů.</t>
  </si>
  <si>
    <t>prezentace informací pro veřejnost, ale i uvnitř úřadu</t>
  </si>
  <si>
    <t>Název projektu: Efektivní správa Zdravého města Dobříše</t>
  </si>
  <si>
    <t>reg. č. projektu : CZ.03.4.74/0.0./0.0/16_033/0002924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</si>
</sst>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_-* #,##0\ [$Kč-405]_-;\-* #,##0\ [$Kč-405]_-;_-* &quot;-&quot;??\ [$Kč-405]_-;_-@_-"/>
    <numFmt numFmtId="165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87">
    <xf borderId="0" fillId="0" fontId="0" numFmtId="0" xfId="0"/>
    <xf applyAlignment="1" applyFont="1" borderId="0" fillId="0" fontId="2" numFmtId="0" xfId="0">
      <alignment wrapText="1"/>
    </xf>
    <xf applyAlignment="1" applyFont="1" borderId="0" fillId="0" fontId="3" numFmtId="0" xfId="0">
      <alignment wrapText="1"/>
    </xf>
    <xf applyFont="1" borderId="0" fillId="0" fontId="0" numFmtId="0" xfId="0"/>
    <xf applyAlignment="1" applyFill="1" applyFont="1" borderId="0" fillId="0" fontId="0" numFmtId="0" xfId="0">
      <alignment wrapText="1"/>
    </xf>
    <xf applyAlignment="1" applyBorder="1" applyFill="1" applyFont="1" borderId="10" fillId="0" fontId="4" numFmtId="0" xfId="0">
      <alignment wrapText="1"/>
    </xf>
    <xf applyAlignment="1" applyBorder="1" applyFill="1" applyFont="1" borderId="11" fillId="0" fontId="4" numFmtId="0" xfId="0">
      <alignment wrapText="1"/>
    </xf>
    <xf applyAlignment="1" applyBorder="1" applyFill="1" applyFont="1" applyNumberFormat="1" borderId="11" fillId="0" fontId="4" numFmtId="164" xfId="0">
      <alignment horizontal="center" wrapText="1"/>
    </xf>
    <xf applyAlignment="1" applyBorder="1" applyFill="1" applyFont="1" applyNumberFormat="1" borderId="11" fillId="0" fontId="4" numFmtId="165" xfId="0">
      <alignment horizontal="center" wrapText="1"/>
    </xf>
    <xf applyAlignment="1" applyBorder="1" applyFill="1" applyFont="1" applyNumberFormat="1" borderId="11" fillId="0" fontId="4" numFmtId="165" xfId="0">
      <alignment wrapText="1"/>
    </xf>
    <xf applyAlignment="1" applyBorder="1" applyFill="1" applyFont="1" applyNumberFormat="1" borderId="12" fillId="0" fontId="4" numFmtId="165" xfId="0">
      <alignment wrapText="1"/>
    </xf>
    <xf applyAlignment="1" applyBorder="1" applyFont="1" borderId="19" fillId="0" fontId="4" numFmtId="0" xfId="0">
      <alignment wrapText="1"/>
    </xf>
    <xf applyAlignment="1" applyBorder="1" applyFont="1" borderId="7" fillId="0" fontId="4" numFmtId="0" xfId="0">
      <alignment horizontal="center" wrapText="1"/>
    </xf>
    <xf applyAlignment="1" applyBorder="1" applyFont="1" borderId="7" fillId="0" fontId="4" numFmtId="0" xfId="0">
      <alignment wrapText="1"/>
    </xf>
    <xf applyAlignment="1" applyBorder="1" applyFont="1" borderId="20" fillId="0" fontId="4" numFmtId="0" xfId="0">
      <alignment wrapText="1"/>
    </xf>
    <xf applyAlignment="1" applyBorder="1" applyFont="1" borderId="15" fillId="0" fontId="4" numFmtId="0" xfId="0">
      <alignment wrapText="1"/>
    </xf>
    <xf applyAlignment="1" applyBorder="1" applyFont="1" borderId="26" fillId="0" fontId="4" numFmtId="0" xfId="0">
      <alignment wrapText="1"/>
    </xf>
    <xf applyAlignment="1" applyBorder="1" applyFont="1" borderId="15" fillId="0" fontId="4" numFmtId="0" xfId="0">
      <alignment horizontal="left" wrapText="1"/>
    </xf>
    <xf applyAlignment="1" applyBorder="1" applyFont="1" borderId="26" fillId="0" fontId="4" numFmtId="0" xfId="0">
      <alignment horizontal="left" wrapText="1"/>
    </xf>
    <xf applyAlignment="1" applyBorder="1" applyFont="1" borderId="25" fillId="0" fontId="4" numFmtId="0" xfId="0">
      <alignment horizontal="left" wrapText="1"/>
    </xf>
    <xf applyAlignment="1" applyBorder="1" applyFill="1" applyFont="1" borderId="22" fillId="2" fontId="7" numFmtId="0" xfId="0">
      <alignment wrapText="1"/>
    </xf>
    <xf applyAlignment="1" applyBorder="1" applyFill="1" applyFont="1" borderId="23" fillId="2" fontId="7" numFmtId="0" xfId="0">
      <alignment wrapText="1"/>
    </xf>
    <xf applyBorder="1" applyFill="1" applyFont="1" borderId="23" fillId="2" fontId="4" numFmtId="0" xfId="0"/>
    <xf applyBorder="1" applyFill="1" applyFont="1" borderId="24" fillId="2" fontId="4" numFmtId="0" xfId="0"/>
    <xf applyBorder="1" applyFill="1" applyFont="1" borderId="22" fillId="2" fontId="4" numFmtId="0" xfId="0"/>
    <xf applyFont="1" borderId="0" fillId="0" fontId="4" numFmtId="0" xfId="0"/>
    <xf applyBorder="1" applyFont="1" borderId="8" fillId="0" fontId="4" numFmtId="0" xfId="0"/>
    <xf applyBorder="1" applyFont="1" borderId="16" fillId="0" fontId="4" numFmtId="0" xfId="0"/>
    <xf applyBorder="1" applyFont="1" borderId="15" fillId="0" fontId="4" numFmtId="0" xfId="0"/>
    <xf applyBorder="1" applyFont="1" borderId="8" fillId="0" fontId="4" numFmtId="43" xfId="1"/>
    <xf applyBorder="1" applyFont="1" borderId="16" fillId="0" fontId="4" numFmtId="43" xfId="1"/>
    <xf applyBorder="1" applyFill="1" applyFont="1" borderId="15" fillId="0" fontId="4" numFmtId="0" xfId="0"/>
    <xf applyAlignment="1" applyBorder="1" applyFill="1" applyFont="1" borderId="13" fillId="2" fontId="7" numFmtId="0" xfId="0">
      <alignment wrapText="1"/>
    </xf>
    <xf applyAlignment="1" applyBorder="1" applyFill="1" applyFont="1" borderId="0" fillId="2" fontId="7" numFmtId="0" xfId="0">
      <alignment wrapText="1"/>
    </xf>
    <xf applyBorder="1" applyFill="1" applyFont="1" borderId="0" fillId="2" fontId="4" numFmtId="0" xfId="0"/>
    <xf applyBorder="1" applyFill="1" applyFont="1" borderId="14" fillId="2" fontId="4" numFmtId="0" xfId="0"/>
    <xf applyBorder="1" applyFill="1" applyFont="1" borderId="13" fillId="2" fontId="4" numFmtId="0" xfId="0"/>
    <xf applyBorder="1" applyFill="1" applyFont="1" borderId="0" fillId="2" fontId="4" numFmtId="43" xfId="1"/>
    <xf applyFont="1" borderId="0" fillId="0" fontId="7" numFmtId="0" xfId="0"/>
    <xf applyBorder="1" applyFont="1" borderId="5" fillId="0" fontId="4" numFmtId="0" xfId="0"/>
    <xf applyBorder="1" applyFont="1" borderId="6" fillId="0" fontId="4" numFmtId="0" xfId="0"/>
    <xf applyBorder="1" applyFill="1" applyFont="1" borderId="4" fillId="0" fontId="4" numFmtId="0" xfId="0"/>
    <xf applyBorder="1" applyFont="1" borderId="5" fillId="0" fontId="4" numFmtId="43" xfId="1"/>
    <xf applyBorder="1" applyFont="1" borderId="6" fillId="0" fontId="4" numFmtId="43" xfId="1"/>
    <xf applyBorder="1" applyFont="1" borderId="21" fillId="0" fontId="7" numFmtId="0" xfId="0"/>
    <xf applyBorder="1" applyFill="1" applyFont="1" borderId="21" fillId="0" fontId="7" numFmtId="0" xfId="0"/>
    <xf applyBorder="1" applyFill="1" applyFont="1" borderId="21" fillId="0" fontId="7" numFmtId="43" xfId="1"/>
    <xf applyBorder="1" applyFont="1" borderId="26" fillId="0" fontId="4" numFmtId="0" xfId="0"/>
    <xf applyBorder="1" applyFont="1" borderId="25" fillId="0" fontId="4" numFmtId="0" xfId="0"/>
    <xf applyAlignment="1" applyBorder="1" applyFill="1" applyFont="1" borderId="15" fillId="0" fontId="4" numFmtId="0" xfId="0">
      <alignment horizontal="left" wrapText="1"/>
    </xf>
    <xf applyAlignment="1" applyBorder="1" applyFill="1" applyFont="1" borderId="26" fillId="0" fontId="4" numFmtId="0" xfId="0">
      <alignment horizontal="left" wrapText="1"/>
    </xf>
    <xf applyBorder="1" applyFill="1" applyFont="1" borderId="8" fillId="0" fontId="4" numFmtId="0" xfId="0"/>
    <xf applyBorder="1" applyFill="1" applyFont="1" borderId="16" fillId="0" fontId="4" numFmtId="0" xfId="0"/>
    <xf applyAlignment="1" applyBorder="1" applyFill="1" applyFont="1" borderId="26" fillId="0" fontId="4" numFmtId="0" xfId="0">
      <alignment horizontal="left"/>
    </xf>
    <xf applyAlignment="1" applyBorder="1" applyFill="1" applyFont="1" borderId="8" fillId="0" fontId="4" numFmtId="0" xfId="0">
      <alignment horizontal="left"/>
    </xf>
    <xf applyAlignment="1" applyBorder="1" applyFill="1" applyFont="1" borderId="16" fillId="0" fontId="4" numFmtId="0" xfId="0">
      <alignment horizontal="left"/>
    </xf>
    <xf applyBorder="1" applyFill="1" applyFont="1" borderId="8" fillId="0" fontId="4" numFmtId="43" xfId="1"/>
    <xf applyBorder="1" applyFill="1" applyFont="1" borderId="16" fillId="0" fontId="4" numFmtId="43" xfId="1"/>
    <xf applyFill="1" applyFont="1" borderId="0" fillId="0" fontId="4" numFmtId="0" xfId="0"/>
    <xf applyBorder="1" applyFill="1" applyFont="1" applyNumberFormat="1" borderId="24" fillId="2" fontId="7" numFmtId="43" xfId="0"/>
    <xf applyBorder="1" applyFill="1" applyFont="1" borderId="14" fillId="2" fontId="7" numFmtId="43" xfId="1"/>
    <xf applyAlignment="1" applyBorder="1" applyFont="1" borderId="29" fillId="0" fontId="4" numFmtId="0" xfId="0">
      <alignment wrapText="1"/>
    </xf>
    <xf applyAlignment="1" applyBorder="1" applyFont="1" borderId="8" fillId="0" fontId="4" numFmtId="0" xfId="0">
      <alignment wrapText="1"/>
    </xf>
    <xf applyAlignment="1" applyBorder="1" applyFont="1" borderId="8" fillId="0" fontId="8" numFmtId="0" xfId="0">
      <alignment horizontal="left" vertical="center" wrapText="1"/>
    </xf>
    <xf applyAlignment="1" applyFill="1" applyFont="1" borderId="0" fillId="0" fontId="0" numFmtId="0" xfId="0"/>
    <xf applyAlignment="1" applyBorder="1" applyFill="1" applyFont="1" borderId="15" fillId="0" fontId="4" numFmtId="0" xfId="0">
      <alignment wrapText="1"/>
    </xf>
    <xf applyAlignment="1" applyBorder="1" applyFill="1" applyFont="1" borderId="26" fillId="0" fontId="4" numFmtId="0" xfId="0">
      <alignment wrapText="1"/>
    </xf>
    <xf applyBorder="1" applyFill="1" applyFont="1" borderId="26" fillId="0" fontId="4" numFmtId="0" xfId="0"/>
    <xf applyAlignment="1" applyBorder="1" applyFill="1" applyFont="1" borderId="4" fillId="0" fontId="4" numFmtId="0" xfId="0">
      <alignment horizontal="left" wrapText="1"/>
    </xf>
    <xf applyAlignment="1" applyBorder="1" applyFont="1" borderId="5" fillId="0" fontId="8" numFmtId="0" xfId="0">
      <alignment horizontal="left" vertical="center" wrapText="1"/>
    </xf>
    <xf applyBorder="1" applyFill="1" applyFont="1" applyNumberFormat="1" borderId="23" fillId="2" fontId="4" numFmtId="43" xfId="0"/>
    <xf applyAlignment="1" applyBorder="1" applyFont="1" borderId="1" fillId="0" fontId="4" numFmtId="0" xfId="0">
      <alignment horizontal="center" wrapText="1"/>
    </xf>
    <xf applyAlignment="1" applyBorder="1" applyFont="1" borderId="4" fillId="0" fontId="4" numFmtId="0" xfId="0">
      <alignment horizontal="center" wrapText="1"/>
    </xf>
    <xf applyAlignment="1" applyBorder="1" applyFont="1" borderId="2" fillId="0" fontId="4" numFmtId="0" xfId="0">
      <alignment horizontal="center" wrapText="1"/>
    </xf>
    <xf applyAlignment="1" applyBorder="1" applyFont="1" borderId="5" fillId="0" fontId="4" numFmtId="0" xfId="0">
      <alignment horizontal="center" wrapText="1"/>
    </xf>
    <xf applyAlignment="1" applyBorder="1" applyFont="1" borderId="3" fillId="0" fontId="4" numFmtId="0" xfId="0">
      <alignment horizontal="center" wrapText="1"/>
    </xf>
    <xf applyAlignment="1" applyBorder="1" applyFont="1" borderId="6" fillId="0" fontId="4" numFmtId="0" xfId="0">
      <alignment horizontal="center" wrapText="1"/>
    </xf>
    <xf applyAlignment="1" applyBorder="1" applyFont="1" borderId="28" fillId="0" fontId="4" numFmtId="0" xfId="0">
      <alignment horizontal="center"/>
    </xf>
    <xf applyAlignment="1" applyBorder="1" applyFont="1" borderId="11" fillId="0" fontId="4" numFmtId="0" xfId="0">
      <alignment horizontal="center"/>
    </xf>
    <xf applyAlignment="1" applyBorder="1" applyFont="1" borderId="12" fillId="0" fontId="4" numFmtId="0" xfId="0">
      <alignment horizontal="center"/>
    </xf>
    <xf applyAlignment="1" applyBorder="1" applyFont="1" borderId="17" fillId="0" fontId="4" numFmtId="0" xfId="0">
      <alignment horizontal="center"/>
    </xf>
    <xf applyAlignment="1" applyBorder="1" applyFont="1" borderId="18" fillId="0" fontId="4" numFmtId="0" xfId="0">
      <alignment horizontal="center"/>
    </xf>
    <xf applyAlignment="1" applyBorder="1" applyFont="1" borderId="9" fillId="0" fontId="4" numFmtId="0" xfId="0">
      <alignment horizontal="center"/>
    </xf>
    <xf applyAlignment="1" applyBorder="1" applyFont="1" borderId="27" fillId="0" fontId="4" numFmtId="0" xfId="0">
      <alignment horizontal="center" wrapText="1"/>
    </xf>
    <xf applyAlignment="1" applyBorder="1" applyFont="1" borderId="7" fillId="0" fontId="4" numFmtId="0" xfId="0">
      <alignment horizontal="center" wrapText="1"/>
    </xf>
    <xf applyAlignment="1" borderId="0" fillId="0" fontId="0" numFmtId="0" xfId="0">
      <alignment horizontal="center" vertical="center"/>
    </xf>
    <xf applyAlignment="1" applyFont="1" borderId="0" fillId="0" fontId="9" numFmtId="0" xfId="0">
      <alignment horizontal="center" vertical="center"/>
    </xf>
  </cellXfs>
  <cellStyles count="2">
    <cellStyle builtinId="3" name="Čárka" xfId="1"/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0</xdr:row>
      <xdr:rowOff>0</xdr:rowOff>
    </xdr:from>
    <xdr:to>
      <xdr:col>2</xdr:col>
      <xdr:colOff>476250</xdr:colOff>
      <xdr:row>0</xdr:row>
      <xdr:rowOff>677204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67075" cy="6772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dimension ref="A1:V44"/>
  <sheetViews>
    <sheetView tabSelected="1" workbookViewId="0" zoomScaleNormal="100" zoomScalePageLayoutView="130">
      <selection activeCell="B5" sqref="B5:B6"/>
    </sheetView>
  </sheetViews>
  <sheetFormatPr defaultColWidth="9.140625" defaultRowHeight="15" x14ac:dyDescent="0.25"/>
  <cols>
    <col min="1" max="1" style="3" width="9.140625" collapsed="false"/>
    <col min="2" max="2" customWidth="true" style="3" width="41.85546875" collapsed="false"/>
    <col min="3" max="3" customWidth="true" style="3" width="14.0" collapsed="false"/>
    <col min="4" max="4" customWidth="true" style="3" width="44.28515625" collapsed="false"/>
    <col min="5" max="5" customWidth="true" style="3" width="13.28515625" collapsed="false"/>
    <col min="6" max="6" customWidth="true" style="3" width="11.140625" collapsed="false"/>
    <col min="7" max="7" customWidth="true" style="3" width="8.42578125" collapsed="false"/>
    <col min="8" max="8" customWidth="true" style="3" width="8.0" collapsed="false"/>
    <col min="9" max="9" customWidth="true" style="3" width="8.28515625" collapsed="false"/>
    <col min="10" max="10" customWidth="true" style="3" width="7.85546875" collapsed="false"/>
    <col min="11" max="11" customWidth="true" style="3" width="8.7109375" collapsed="false"/>
    <col min="12" max="12" customWidth="true" style="3" width="7.85546875" collapsed="false"/>
    <col min="13" max="13" customWidth="true" style="3" width="8.7109375" collapsed="false"/>
    <col min="14" max="14" customWidth="true" style="3" width="8.140625" collapsed="false"/>
    <col min="15" max="15" customWidth="true" style="3" width="10.28515625" collapsed="false"/>
    <col min="16" max="17" style="3" width="9.140625" collapsed="false"/>
    <col min="18" max="18" customWidth="true" style="3" width="12.5703125" collapsed="false"/>
    <col min="19" max="19" bestFit="true" customWidth="true" style="3" width="14.0" collapsed="false"/>
    <col min="20" max="20" bestFit="true" customWidth="true" style="3" width="15.42578125" collapsed="false"/>
    <col min="21" max="21" bestFit="true" customWidth="true" style="3" width="14.0" collapsed="false"/>
    <col min="22" max="22" bestFit="true" customWidth="true" style="3" width="15.42578125" collapsed="false"/>
    <col min="23" max="16384" style="3" width="9.140625" collapsed="false"/>
  </cols>
  <sheetData>
    <row customHeight="1" ht="54" r="1" spans="1:22" x14ac:dyDescent="0.3">
      <c r="B1" s="1"/>
      <c r="C1" s="1"/>
      <c r="D1" s="1"/>
      <c r="R1" s="86"/>
    </row>
    <row ht="15.75" r="2" spans="1:22" x14ac:dyDescent="0.25">
      <c r="B2" s="2" t="s">
        <v>34</v>
      </c>
      <c r="C2" s="2"/>
      <c r="D2" s="2"/>
    </row>
    <row r="3" spans="1:22" x14ac:dyDescent="0.25">
      <c r="B3" s="64" t="s">
        <v>93</v>
      </c>
      <c r="C3" s="4"/>
      <c r="D3" s="4"/>
      <c r="R3" s="85"/>
    </row>
    <row ht="15.75" r="4" spans="1:22" thickBot="1" x14ac:dyDescent="0.3">
      <c r="B4" s="85" t="s">
        <v>94</v>
      </c>
    </row>
    <row customHeight="1" ht="18.75" r="5" spans="1:22" thickBot="1" x14ac:dyDescent="0.3">
      <c r="B5" s="71" t="s">
        <v>0</v>
      </c>
      <c r="C5" s="83" t="s">
        <v>52</v>
      </c>
      <c r="D5" s="83" t="s">
        <v>58</v>
      </c>
      <c r="E5" s="73" t="s">
        <v>39</v>
      </c>
      <c r="F5" s="75" t="s">
        <v>40</v>
      </c>
      <c r="G5" s="77" t="s">
        <v>1</v>
      </c>
      <c r="H5" s="78"/>
      <c r="I5" s="78"/>
      <c r="J5" s="78"/>
      <c r="K5" s="78"/>
      <c r="L5" s="78"/>
      <c r="M5" s="78"/>
      <c r="N5" s="78"/>
      <c r="O5" s="79"/>
      <c r="P5" s="80" t="s">
        <v>51</v>
      </c>
      <c r="Q5" s="81"/>
      <c r="R5" s="81"/>
      <c r="S5" s="81"/>
      <c r="T5" s="81"/>
      <c r="U5" s="81"/>
      <c r="V5" s="82"/>
    </row>
    <row customHeight="1" ht="46.5" r="6" spans="1:22" thickBot="1" x14ac:dyDescent="0.3">
      <c r="B6" s="72"/>
      <c r="C6" s="84"/>
      <c r="D6" s="84"/>
      <c r="E6" s="74"/>
      <c r="F6" s="76"/>
      <c r="G6" s="11" t="s">
        <v>2</v>
      </c>
      <c r="H6" s="12" t="s">
        <v>3</v>
      </c>
      <c r="I6" s="13" t="s">
        <v>4</v>
      </c>
      <c r="J6" s="13" t="s">
        <v>5</v>
      </c>
      <c r="K6" s="13" t="s">
        <v>6</v>
      </c>
      <c r="L6" s="13" t="s">
        <v>7</v>
      </c>
      <c r="M6" s="13" t="s">
        <v>8</v>
      </c>
      <c r="N6" s="13" t="s">
        <v>9</v>
      </c>
      <c r="O6" s="14" t="s">
        <v>10</v>
      </c>
      <c r="P6" s="5" t="s">
        <v>48</v>
      </c>
      <c r="Q6" s="6" t="s">
        <v>47</v>
      </c>
      <c r="R6" s="7" t="s">
        <v>45</v>
      </c>
      <c r="S6" s="8" t="s">
        <v>46</v>
      </c>
      <c r="T6" s="9" t="s">
        <v>49</v>
      </c>
      <c r="U6" s="9" t="s">
        <v>44</v>
      </c>
      <c r="V6" s="10" t="s">
        <v>50</v>
      </c>
    </row>
    <row customFormat="1" ht="12.75" r="7" s="25" spans="1:22" x14ac:dyDescent="0.2">
      <c r="B7" s="20" t="s">
        <v>36</v>
      </c>
      <c r="C7" s="21"/>
      <c r="D7" s="21"/>
      <c r="E7" s="22"/>
      <c r="F7" s="23"/>
      <c r="G7" s="22"/>
      <c r="H7" s="22"/>
      <c r="I7" s="22"/>
      <c r="J7" s="22"/>
      <c r="K7" s="22"/>
      <c r="L7" s="22"/>
      <c r="M7" s="22"/>
      <c r="N7" s="22"/>
      <c r="O7" s="23"/>
      <c r="P7" s="24"/>
      <c r="Q7" s="22"/>
      <c r="R7" s="22"/>
      <c r="S7" s="22"/>
      <c r="T7" s="70">
        <v>264375</v>
      </c>
      <c r="U7" s="22"/>
      <c r="V7" s="59">
        <f>T7*1.21</f>
        <v>319893.75</v>
      </c>
    </row>
    <row customFormat="1" ht="38.25" r="8" s="25" spans="1:22" x14ac:dyDescent="0.2">
      <c r="A8" s="25">
        <v>1</v>
      </c>
      <c r="B8" s="17" t="s">
        <v>26</v>
      </c>
      <c r="C8" s="16" t="s">
        <v>53</v>
      </c>
      <c r="D8" s="16" t="s">
        <v>83</v>
      </c>
      <c r="E8" s="26">
        <v>1</v>
      </c>
      <c r="F8" s="27">
        <f ref="F8:F10" si="0" t="shared">SUM(G8:O8)</f>
        <v>7</v>
      </c>
      <c r="G8" s="47"/>
      <c r="H8" s="26"/>
      <c r="I8" s="26">
        <v>2</v>
      </c>
      <c r="J8" s="26">
        <v>2</v>
      </c>
      <c r="K8" s="26"/>
      <c r="L8" s="26"/>
      <c r="M8" s="26"/>
      <c r="N8" s="26">
        <v>1</v>
      </c>
      <c r="O8" s="27">
        <v>2</v>
      </c>
      <c r="P8" s="28">
        <v>1</v>
      </c>
      <c r="Q8" s="26">
        <f ref="Q8:Q42" si="1" t="shared">F8</f>
        <v>7</v>
      </c>
      <c r="R8" s="26">
        <f>E8</f>
        <v>1</v>
      </c>
      <c r="S8" s="29"/>
      <c r="T8" s="29"/>
      <c r="U8" s="29"/>
      <c r="V8" s="30"/>
    </row>
    <row customFormat="1" ht="51" r="9" s="25" spans="1:22" x14ac:dyDescent="0.2">
      <c r="A9" s="25">
        <v>2</v>
      </c>
      <c r="B9" s="17" t="s">
        <v>27</v>
      </c>
      <c r="C9" s="16" t="s">
        <v>53</v>
      </c>
      <c r="D9" s="16" t="s">
        <v>82</v>
      </c>
      <c r="E9" s="26">
        <v>1</v>
      </c>
      <c r="F9" s="27">
        <f si="0" t="shared"/>
        <v>9</v>
      </c>
      <c r="G9" s="47"/>
      <c r="H9" s="26"/>
      <c r="I9" s="26">
        <v>1</v>
      </c>
      <c r="J9" s="26">
        <v>5</v>
      </c>
      <c r="K9" s="26"/>
      <c r="L9" s="26">
        <v>1</v>
      </c>
      <c r="M9" s="26"/>
      <c r="N9" s="26">
        <v>1</v>
      </c>
      <c r="O9" s="27">
        <v>1</v>
      </c>
      <c r="P9" s="31">
        <v>1</v>
      </c>
      <c r="Q9" s="26">
        <f si="1" t="shared"/>
        <v>9</v>
      </c>
      <c r="R9" s="26">
        <f ref="R9:R42" si="2" t="shared">E9</f>
        <v>1</v>
      </c>
      <c r="S9" s="29"/>
      <c r="T9" s="29"/>
      <c r="U9" s="29"/>
      <c r="V9" s="30"/>
    </row>
    <row customFormat="1" ht="38.25" r="10" s="25" spans="1:22" x14ac:dyDescent="0.2">
      <c r="A10" s="25">
        <v>3</v>
      </c>
      <c r="B10" s="17" t="s">
        <v>28</v>
      </c>
      <c r="C10" s="16" t="s">
        <v>53</v>
      </c>
      <c r="D10" s="16" t="s">
        <v>81</v>
      </c>
      <c r="E10" s="26">
        <v>2</v>
      </c>
      <c r="F10" s="27">
        <f si="0" t="shared"/>
        <v>4</v>
      </c>
      <c r="G10" s="47"/>
      <c r="H10" s="26"/>
      <c r="I10" s="26">
        <v>3</v>
      </c>
      <c r="J10" s="26"/>
      <c r="K10" s="26"/>
      <c r="L10" s="26"/>
      <c r="M10" s="26"/>
      <c r="N10" s="26">
        <v>1</v>
      </c>
      <c r="O10" s="27"/>
      <c r="P10" s="28">
        <v>1</v>
      </c>
      <c r="Q10" s="26">
        <f si="1" t="shared"/>
        <v>4</v>
      </c>
      <c r="R10" s="26">
        <f si="2" t="shared"/>
        <v>2</v>
      </c>
      <c r="S10" s="29"/>
      <c r="T10" s="29"/>
      <c r="U10" s="29"/>
      <c r="V10" s="30"/>
    </row>
    <row customFormat="1" ht="38.25" r="11" s="58" spans="1:22" x14ac:dyDescent="0.2">
      <c r="A11" s="58">
        <v>4</v>
      </c>
      <c r="B11" s="49" t="s">
        <v>54</v>
      </c>
      <c r="C11" s="50" t="s">
        <v>53</v>
      </c>
      <c r="D11" s="16" t="s">
        <v>84</v>
      </c>
      <c r="E11" s="51" t="s">
        <v>55</v>
      </c>
      <c r="F11" s="52">
        <v>4</v>
      </c>
      <c r="G11" s="53"/>
      <c r="H11" s="54"/>
      <c r="I11" s="54"/>
      <c r="J11" s="51">
        <v>4</v>
      </c>
      <c r="K11" s="54"/>
      <c r="L11" s="54"/>
      <c r="M11" s="54"/>
      <c r="N11" s="54"/>
      <c r="O11" s="55"/>
      <c r="P11" s="31">
        <v>4</v>
      </c>
      <c r="Q11" s="51">
        <f si="1" t="shared"/>
        <v>4</v>
      </c>
      <c r="R11" s="51" t="str">
        <f si="2" t="shared"/>
        <v>120 - 160 hod*</v>
      </c>
      <c r="S11" s="56"/>
      <c r="T11" s="56"/>
      <c r="U11" s="56"/>
      <c r="V11" s="57"/>
    </row>
    <row customFormat="1" ht="12.75" r="12" s="25" spans="1:22" x14ac:dyDescent="0.2">
      <c r="B12" s="32" t="s">
        <v>35</v>
      </c>
      <c r="C12" s="33"/>
      <c r="D12" s="33"/>
      <c r="E12" s="34"/>
      <c r="F12" s="35"/>
      <c r="G12" s="34"/>
      <c r="H12" s="34"/>
      <c r="I12" s="34"/>
      <c r="J12" s="34"/>
      <c r="K12" s="34"/>
      <c r="L12" s="34"/>
      <c r="M12" s="34"/>
      <c r="N12" s="34"/>
      <c r="O12" s="35"/>
      <c r="P12" s="36"/>
      <c r="Q12" s="34"/>
      <c r="R12" s="34"/>
      <c r="S12" s="37"/>
      <c r="T12" s="37">
        <v>68500</v>
      </c>
      <c r="U12" s="37"/>
      <c r="V12" s="60">
        <f>T12*1.21</f>
        <v>82885</v>
      </c>
    </row>
    <row customFormat="1" customHeight="1" ht="33" r="13" s="25" spans="1:22" x14ac:dyDescent="0.2">
      <c r="A13" s="25">
        <v>5</v>
      </c>
      <c r="B13" s="65" t="s">
        <v>14</v>
      </c>
      <c r="C13" s="16" t="s">
        <v>53</v>
      </c>
      <c r="D13" s="16" t="s">
        <v>86</v>
      </c>
      <c r="E13" s="26">
        <v>2</v>
      </c>
      <c r="F13" s="27">
        <f ref="F13" si="3" t="shared">SUM(G13:O13)</f>
        <v>3</v>
      </c>
      <c r="G13" s="47">
        <v>1</v>
      </c>
      <c r="H13" s="26"/>
      <c r="I13" s="26">
        <v>1</v>
      </c>
      <c r="J13" s="26"/>
      <c r="K13" s="26"/>
      <c r="L13" s="26"/>
      <c r="M13" s="26"/>
      <c r="N13" s="26"/>
      <c r="O13" s="27">
        <v>1</v>
      </c>
      <c r="P13" s="31">
        <v>1</v>
      </c>
      <c r="Q13" s="26">
        <f si="1" t="shared"/>
        <v>3</v>
      </c>
      <c r="R13" s="26">
        <f si="2" t="shared"/>
        <v>2</v>
      </c>
      <c r="S13" s="29"/>
      <c r="T13" s="29"/>
      <c r="U13" s="29"/>
      <c r="V13" s="30"/>
    </row>
    <row customFormat="1" ht="63.75" r="14" s="25" spans="1:22" x14ac:dyDescent="0.2">
      <c r="A14" s="25">
        <v>6</v>
      </c>
      <c r="B14" s="65" t="s">
        <v>62</v>
      </c>
      <c r="C14" s="16"/>
      <c r="D14" s="16" t="s">
        <v>87</v>
      </c>
      <c r="E14" s="26">
        <v>2</v>
      </c>
      <c r="F14" s="27">
        <f>SUM(G14:O14)</f>
        <v>6</v>
      </c>
      <c r="G14" s="47"/>
      <c r="H14" s="26"/>
      <c r="I14" s="26">
        <v>1</v>
      </c>
      <c r="J14" s="26">
        <v>1</v>
      </c>
      <c r="K14" s="26">
        <v>1</v>
      </c>
      <c r="L14" s="26">
        <v>1</v>
      </c>
      <c r="M14" s="26"/>
      <c r="N14" s="26">
        <v>1</v>
      </c>
      <c r="O14" s="27">
        <v>1</v>
      </c>
      <c r="P14" s="31">
        <v>1</v>
      </c>
      <c r="Q14" s="26">
        <f si="1" t="shared"/>
        <v>6</v>
      </c>
      <c r="R14" s="26">
        <f si="2" t="shared"/>
        <v>2</v>
      </c>
      <c r="S14" s="29"/>
      <c r="T14" s="29"/>
      <c r="U14" s="29"/>
      <c r="V14" s="30"/>
    </row>
    <row customFormat="1" ht="12.75" r="15" s="25" spans="1:22" x14ac:dyDescent="0.2">
      <c r="B15" s="32" t="s">
        <v>11</v>
      </c>
      <c r="C15" s="33"/>
      <c r="D15" s="33"/>
      <c r="E15" s="34"/>
      <c r="F15" s="35"/>
      <c r="G15" s="34"/>
      <c r="H15" s="34"/>
      <c r="I15" s="34"/>
      <c r="J15" s="34"/>
      <c r="K15" s="34"/>
      <c r="L15" s="34"/>
      <c r="M15" s="34"/>
      <c r="N15" s="34"/>
      <c r="O15" s="35"/>
      <c r="P15" s="36"/>
      <c r="Q15" s="34"/>
      <c r="R15" s="34"/>
      <c r="S15" s="37"/>
      <c r="T15" s="37">
        <v>178750</v>
      </c>
      <c r="U15" s="37"/>
      <c r="V15" s="60">
        <f>T15*1.21</f>
        <v>216287.5</v>
      </c>
    </row>
    <row customFormat="1" ht="51" r="16" s="38" spans="1:22" x14ac:dyDescent="0.2">
      <c r="A16" s="38">
        <v>7</v>
      </c>
      <c r="B16" s="15" t="s">
        <v>37</v>
      </c>
      <c r="C16" s="16" t="s">
        <v>53</v>
      </c>
      <c r="D16" s="16" t="s">
        <v>78</v>
      </c>
      <c r="E16" s="26">
        <v>2</v>
      </c>
      <c r="F16" s="27">
        <f ref="F16:F20" si="4" t="shared">SUM(G16:O16)</f>
        <v>49</v>
      </c>
      <c r="G16" s="47">
        <v>2</v>
      </c>
      <c r="H16" s="26">
        <v>6</v>
      </c>
      <c r="I16" s="26">
        <v>6</v>
      </c>
      <c r="J16" s="26">
        <v>5</v>
      </c>
      <c r="K16" s="26">
        <v>7</v>
      </c>
      <c r="L16" s="26">
        <v>8</v>
      </c>
      <c r="M16" s="26">
        <v>1</v>
      </c>
      <c r="N16" s="26">
        <v>13</v>
      </c>
      <c r="O16" s="27">
        <v>1</v>
      </c>
      <c r="P16" s="28">
        <v>3</v>
      </c>
      <c r="Q16" s="26">
        <f si="1" t="shared"/>
        <v>49</v>
      </c>
      <c r="R16" s="26">
        <f si="2" t="shared"/>
        <v>2</v>
      </c>
      <c r="S16" s="29"/>
      <c r="T16" s="29"/>
      <c r="U16" s="29"/>
      <c r="V16" s="30"/>
    </row>
    <row customFormat="1" ht="38.25" r="17" s="25" spans="1:22" x14ac:dyDescent="0.2">
      <c r="A17" s="25">
        <v>8</v>
      </c>
      <c r="B17" s="17" t="s">
        <v>38</v>
      </c>
      <c r="C17" s="16" t="s">
        <v>53</v>
      </c>
      <c r="D17" s="16" t="s">
        <v>77</v>
      </c>
      <c r="E17" s="26">
        <v>1</v>
      </c>
      <c r="F17" s="27">
        <f>SUM(G17:O17)</f>
        <v>5</v>
      </c>
      <c r="G17" s="47"/>
      <c r="H17" s="26"/>
      <c r="I17" s="26">
        <v>2</v>
      </c>
      <c r="J17" s="26">
        <v>1</v>
      </c>
      <c r="K17" s="26"/>
      <c r="L17" s="26"/>
      <c r="M17" s="26"/>
      <c r="N17" s="26">
        <v>1</v>
      </c>
      <c r="O17" s="27">
        <v>1</v>
      </c>
      <c r="P17" s="31">
        <v>1</v>
      </c>
      <c r="Q17" s="26">
        <f si="1" t="shared"/>
        <v>5</v>
      </c>
      <c r="R17" s="26">
        <f si="2" t="shared"/>
        <v>1</v>
      </c>
      <c r="S17" s="29"/>
      <c r="T17" s="29"/>
      <c r="U17" s="29"/>
      <c r="V17" s="30"/>
    </row>
    <row customFormat="1" ht="25.5" r="18" s="25" spans="1:22" x14ac:dyDescent="0.2">
      <c r="A18" s="25">
        <v>9</v>
      </c>
      <c r="B18" s="15" t="s">
        <v>59</v>
      </c>
      <c r="C18" s="16"/>
      <c r="D18" s="16" t="s">
        <v>80</v>
      </c>
      <c r="E18" s="26">
        <v>1</v>
      </c>
      <c r="F18" s="27">
        <f si="4" t="shared"/>
        <v>22</v>
      </c>
      <c r="G18" s="47">
        <v>1</v>
      </c>
      <c r="H18" s="26">
        <v>6</v>
      </c>
      <c r="I18" s="26">
        <v>4</v>
      </c>
      <c r="J18" s="26">
        <v>4</v>
      </c>
      <c r="K18" s="26"/>
      <c r="L18" s="26">
        <v>7</v>
      </c>
      <c r="M18" s="26"/>
      <c r="N18" s="26"/>
      <c r="O18" s="27"/>
      <c r="P18" s="31">
        <v>2</v>
      </c>
      <c r="Q18" s="26">
        <f si="1" t="shared"/>
        <v>22</v>
      </c>
      <c r="R18" s="26">
        <f si="2" t="shared"/>
        <v>1</v>
      </c>
      <c r="S18" s="29"/>
      <c r="T18" s="29"/>
      <c r="U18" s="29"/>
      <c r="V18" s="30"/>
    </row>
    <row customFormat="1" ht="25.5" r="19" s="25" spans="1:22" x14ac:dyDescent="0.2">
      <c r="A19" s="25">
        <v>10</v>
      </c>
      <c r="B19" s="15" t="s">
        <v>60</v>
      </c>
      <c r="C19" s="16"/>
      <c r="D19" s="16" t="s">
        <v>79</v>
      </c>
      <c r="E19" s="26">
        <v>1</v>
      </c>
      <c r="F19" s="27">
        <f si="4" t="shared"/>
        <v>20</v>
      </c>
      <c r="G19" s="47"/>
      <c r="H19" s="26">
        <v>6</v>
      </c>
      <c r="I19" s="26">
        <v>6</v>
      </c>
      <c r="J19" s="26">
        <v>4</v>
      </c>
      <c r="K19" s="26"/>
      <c r="L19" s="26">
        <v>4</v>
      </c>
      <c r="M19" s="26"/>
      <c r="N19" s="26"/>
      <c r="O19" s="27"/>
      <c r="P19" s="28">
        <v>1</v>
      </c>
      <c r="Q19" s="26">
        <f si="1" t="shared"/>
        <v>20</v>
      </c>
      <c r="R19" s="26">
        <f si="2" t="shared"/>
        <v>1</v>
      </c>
      <c r="S19" s="29"/>
      <c r="T19" s="29"/>
      <c r="U19" s="29"/>
      <c r="V19" s="30"/>
    </row>
    <row customFormat="1" ht="12.75" r="20" s="25" spans="1:22" x14ac:dyDescent="0.2">
      <c r="A20" s="25">
        <v>11</v>
      </c>
      <c r="B20" s="17" t="s">
        <v>61</v>
      </c>
      <c r="C20" s="16"/>
      <c r="D20" s="16" t="s">
        <v>92</v>
      </c>
      <c r="E20" s="26">
        <v>1</v>
      </c>
      <c r="F20" s="27">
        <f si="4" t="shared"/>
        <v>7</v>
      </c>
      <c r="G20" s="47"/>
      <c r="H20" s="26"/>
      <c r="I20" s="26">
        <v>3</v>
      </c>
      <c r="J20" s="26">
        <v>1</v>
      </c>
      <c r="K20" s="26"/>
      <c r="L20" s="26">
        <v>3</v>
      </c>
      <c r="M20" s="26"/>
      <c r="N20" s="26"/>
      <c r="O20" s="27"/>
      <c r="P20" s="31">
        <v>1</v>
      </c>
      <c r="Q20" s="26">
        <f si="1" t="shared"/>
        <v>7</v>
      </c>
      <c r="R20" s="26">
        <f si="2" t="shared"/>
        <v>1</v>
      </c>
      <c r="S20" s="29"/>
      <c r="T20" s="29"/>
      <c r="U20" s="29"/>
      <c r="V20" s="30"/>
    </row>
    <row customFormat="1" ht="12.75" r="21" s="25" spans="1:22" x14ac:dyDescent="0.2">
      <c r="B21" s="32" t="s">
        <v>13</v>
      </c>
      <c r="C21" s="33"/>
      <c r="D21" s="33"/>
      <c r="E21" s="34"/>
      <c r="F21" s="35"/>
      <c r="G21" s="34"/>
      <c r="H21" s="34"/>
      <c r="I21" s="34"/>
      <c r="J21" s="34"/>
      <c r="K21" s="34"/>
      <c r="L21" s="34"/>
      <c r="M21" s="34"/>
      <c r="N21" s="34"/>
      <c r="O21" s="35"/>
      <c r="P21" s="36"/>
      <c r="Q21" s="34"/>
      <c r="R21" s="34"/>
      <c r="S21" s="37"/>
      <c r="T21" s="37">
        <v>91250</v>
      </c>
      <c r="U21" s="37"/>
      <c r="V21" s="60">
        <f>T21*1.21</f>
        <v>110412.5</v>
      </c>
    </row>
    <row customFormat="1" ht="38.25" r="22" s="25" spans="1:22" x14ac:dyDescent="0.2">
      <c r="A22" s="25">
        <v>12</v>
      </c>
      <c r="B22" s="15" t="s">
        <v>12</v>
      </c>
      <c r="C22" s="16" t="s">
        <v>53</v>
      </c>
      <c r="D22" s="16" t="s">
        <v>88</v>
      </c>
      <c r="E22" s="26">
        <v>1</v>
      </c>
      <c r="F22" s="27">
        <f ref="F22:F23" si="5" t="shared">SUM(G22:O22)</f>
        <v>18</v>
      </c>
      <c r="G22" s="47"/>
      <c r="H22" s="26"/>
      <c r="I22" s="26">
        <v>2</v>
      </c>
      <c r="J22" s="26">
        <v>3</v>
      </c>
      <c r="K22" s="26">
        <v>2</v>
      </c>
      <c r="L22" s="26"/>
      <c r="M22" s="26"/>
      <c r="N22" s="26">
        <v>10</v>
      </c>
      <c r="O22" s="27">
        <v>1</v>
      </c>
      <c r="P22" s="31">
        <v>1</v>
      </c>
      <c r="Q22" s="26">
        <f si="1" t="shared"/>
        <v>18</v>
      </c>
      <c r="R22" s="26">
        <f si="2" t="shared"/>
        <v>1</v>
      </c>
      <c r="S22" s="29"/>
      <c r="T22" s="29"/>
      <c r="U22" s="29"/>
      <c r="V22" s="30"/>
    </row>
    <row customFormat="1" ht="25.5" r="23" s="25" spans="1:22" x14ac:dyDescent="0.2">
      <c r="A23" s="25">
        <v>13</v>
      </c>
      <c r="B23" s="65" t="s">
        <v>41</v>
      </c>
      <c r="C23" s="16" t="s">
        <v>53</v>
      </c>
      <c r="D23" s="16" t="s">
        <v>76</v>
      </c>
      <c r="E23" s="26">
        <v>1</v>
      </c>
      <c r="F23" s="27">
        <f si="5" t="shared"/>
        <v>5</v>
      </c>
      <c r="G23" s="47"/>
      <c r="H23" s="26"/>
      <c r="I23" s="26"/>
      <c r="J23" s="26">
        <v>2</v>
      </c>
      <c r="K23" s="26"/>
      <c r="L23" s="26"/>
      <c r="M23" s="26"/>
      <c r="N23" s="26">
        <v>3</v>
      </c>
      <c r="O23" s="27"/>
      <c r="P23" s="31">
        <v>1</v>
      </c>
      <c r="Q23" s="26">
        <f si="1" t="shared"/>
        <v>5</v>
      </c>
      <c r="R23" s="26">
        <f si="2" t="shared"/>
        <v>1</v>
      </c>
      <c r="S23" s="29"/>
      <c r="T23" s="29"/>
      <c r="U23" s="29"/>
      <c r="V23" s="30"/>
    </row>
    <row customFormat="1" ht="12.75" r="24" s="25" spans="1:22" x14ac:dyDescent="0.2">
      <c r="A24" s="25">
        <v>14</v>
      </c>
      <c r="B24" s="17" t="s">
        <v>32</v>
      </c>
      <c r="C24" s="18" t="s">
        <v>53</v>
      </c>
      <c r="D24" s="16" t="s">
        <v>74</v>
      </c>
      <c r="E24" s="26">
        <v>1</v>
      </c>
      <c r="F24" s="27">
        <f>SUM(G24:O24)</f>
        <v>5</v>
      </c>
      <c r="G24" s="47"/>
      <c r="H24" s="26"/>
      <c r="I24" s="26">
        <v>1</v>
      </c>
      <c r="J24" s="26">
        <v>2</v>
      </c>
      <c r="K24" s="26"/>
      <c r="L24" s="26"/>
      <c r="M24" s="26"/>
      <c r="N24" s="26">
        <v>2</v>
      </c>
      <c r="O24" s="27"/>
      <c r="P24" s="31">
        <v>1</v>
      </c>
      <c r="Q24" s="26">
        <f si="1" t="shared"/>
        <v>5</v>
      </c>
      <c r="R24" s="26">
        <f si="2" t="shared"/>
        <v>1</v>
      </c>
      <c r="S24" s="29"/>
      <c r="T24" s="29"/>
      <c r="U24" s="29"/>
      <c r="V24" s="30"/>
    </row>
    <row customFormat="1" ht="38.25" r="25" s="25" spans="1:22" x14ac:dyDescent="0.2">
      <c r="A25" s="25">
        <v>15</v>
      </c>
      <c r="B25" s="17" t="s">
        <v>33</v>
      </c>
      <c r="C25" s="18" t="s">
        <v>53</v>
      </c>
      <c r="D25" s="16" t="s">
        <v>75</v>
      </c>
      <c r="E25" s="26">
        <v>2</v>
      </c>
      <c r="F25" s="27">
        <f>SUM(G25:O25)</f>
        <v>8</v>
      </c>
      <c r="G25" s="47"/>
      <c r="H25" s="26"/>
      <c r="I25" s="26">
        <v>1</v>
      </c>
      <c r="J25" s="26">
        <v>2</v>
      </c>
      <c r="K25" s="26">
        <v>2</v>
      </c>
      <c r="L25" s="26"/>
      <c r="M25" s="26"/>
      <c r="N25" s="26">
        <v>3</v>
      </c>
      <c r="O25" s="27"/>
      <c r="P25" s="31">
        <v>1</v>
      </c>
      <c r="Q25" s="26">
        <f si="1" t="shared"/>
        <v>8</v>
      </c>
      <c r="R25" s="26">
        <f si="2" t="shared"/>
        <v>2</v>
      </c>
      <c r="S25" s="29"/>
      <c r="T25" s="29"/>
      <c r="U25" s="29"/>
      <c r="V25" s="30"/>
    </row>
    <row customFormat="1" ht="12.75" r="26" s="25" spans="1:22" x14ac:dyDescent="0.2">
      <c r="B26" s="32" t="s">
        <v>19</v>
      </c>
      <c r="C26" s="33"/>
      <c r="D26" s="33"/>
      <c r="E26" s="34"/>
      <c r="F26" s="35"/>
      <c r="G26" s="34"/>
      <c r="H26" s="34"/>
      <c r="I26" s="34"/>
      <c r="J26" s="34"/>
      <c r="K26" s="34"/>
      <c r="L26" s="34"/>
      <c r="M26" s="34"/>
      <c r="N26" s="34"/>
      <c r="O26" s="35"/>
      <c r="P26" s="36"/>
      <c r="Q26" s="34"/>
      <c r="R26" s="34"/>
      <c r="S26" s="37"/>
      <c r="T26" s="37">
        <v>285125</v>
      </c>
      <c r="U26" s="37"/>
      <c r="V26" s="60">
        <f>T26*1.21</f>
        <v>345001.25</v>
      </c>
    </row>
    <row customFormat="1" ht="25.5" r="27" s="25" spans="1:22" x14ac:dyDescent="0.2">
      <c r="A27" s="25">
        <v>16</v>
      </c>
      <c r="B27" s="15" t="s">
        <v>42</v>
      </c>
      <c r="C27" s="16" t="s">
        <v>53</v>
      </c>
      <c r="D27" s="16" t="s">
        <v>73</v>
      </c>
      <c r="E27" s="26">
        <v>2</v>
      </c>
      <c r="F27" s="27">
        <f ref="F27:F35" si="6" t="shared">SUM(G27:O27)</f>
        <v>43</v>
      </c>
      <c r="G27" s="47">
        <v>3</v>
      </c>
      <c r="H27" s="26">
        <v>6</v>
      </c>
      <c r="I27" s="26">
        <v>7</v>
      </c>
      <c r="J27" s="26">
        <v>1</v>
      </c>
      <c r="K27" s="26">
        <v>7</v>
      </c>
      <c r="L27" s="26">
        <v>3</v>
      </c>
      <c r="M27" s="26">
        <v>2</v>
      </c>
      <c r="N27" s="26">
        <v>14</v>
      </c>
      <c r="O27" s="27"/>
      <c r="P27" s="31">
        <v>3</v>
      </c>
      <c r="Q27" s="26">
        <f si="1" t="shared"/>
        <v>43</v>
      </c>
      <c r="R27" s="26">
        <f si="2" t="shared"/>
        <v>2</v>
      </c>
      <c r="S27" s="29"/>
      <c r="T27" s="29"/>
      <c r="U27" s="29"/>
      <c r="V27" s="30"/>
    </row>
    <row customFormat="1" ht="38.25" r="28" s="25" spans="1:22" x14ac:dyDescent="0.2">
      <c r="A28" s="25">
        <v>17</v>
      </c>
      <c r="B28" s="65" t="s">
        <v>15</v>
      </c>
      <c r="C28" s="16" t="s">
        <v>53</v>
      </c>
      <c r="D28" s="16" t="s">
        <v>72</v>
      </c>
      <c r="E28" s="26">
        <v>1</v>
      </c>
      <c r="F28" s="27">
        <f si="6" t="shared"/>
        <v>13</v>
      </c>
      <c r="G28" s="47"/>
      <c r="H28" s="26"/>
      <c r="I28" s="26">
        <v>1</v>
      </c>
      <c r="J28" s="26"/>
      <c r="K28" s="26">
        <v>7</v>
      </c>
      <c r="L28" s="26">
        <v>3</v>
      </c>
      <c r="M28" s="26"/>
      <c r="N28" s="26">
        <v>2</v>
      </c>
      <c r="O28" s="27"/>
      <c r="P28" s="31">
        <v>1</v>
      </c>
      <c r="Q28" s="26">
        <f si="1" t="shared"/>
        <v>13</v>
      </c>
      <c r="R28" s="26">
        <f si="2" t="shared"/>
        <v>1</v>
      </c>
      <c r="S28" s="29"/>
      <c r="T28" s="29"/>
      <c r="U28" s="29"/>
      <c r="V28" s="30"/>
    </row>
    <row customFormat="1" ht="38.25" r="29" s="25" spans="1:22" x14ac:dyDescent="0.2">
      <c r="A29" s="25">
        <v>18</v>
      </c>
      <c r="B29" s="17" t="s">
        <v>24</v>
      </c>
      <c r="C29" s="16" t="s">
        <v>53</v>
      </c>
      <c r="D29" s="16" t="s">
        <v>71</v>
      </c>
      <c r="E29" s="26">
        <v>1</v>
      </c>
      <c r="F29" s="27">
        <f ref="F29" si="7" t="shared">SUM(G29:O29)</f>
        <v>17</v>
      </c>
      <c r="G29" s="47"/>
      <c r="H29" s="26"/>
      <c r="I29" s="26">
        <v>3</v>
      </c>
      <c r="J29" s="26">
        <v>5</v>
      </c>
      <c r="K29" s="26">
        <v>5</v>
      </c>
      <c r="L29" s="26">
        <v>1</v>
      </c>
      <c r="M29" s="26"/>
      <c r="N29" s="26">
        <v>2</v>
      </c>
      <c r="O29" s="27">
        <v>1</v>
      </c>
      <c r="P29" s="31">
        <v>1</v>
      </c>
      <c r="Q29" s="26">
        <f si="1" t="shared"/>
        <v>17</v>
      </c>
      <c r="R29" s="26">
        <f si="2" t="shared"/>
        <v>1</v>
      </c>
      <c r="S29" s="29"/>
      <c r="T29" s="29"/>
      <c r="U29" s="29"/>
      <c r="V29" s="30"/>
    </row>
    <row customFormat="1" ht="25.5" r="30" s="25" spans="1:22" x14ac:dyDescent="0.2">
      <c r="A30" s="25">
        <v>19</v>
      </c>
      <c r="B30" s="17" t="s">
        <v>30</v>
      </c>
      <c r="C30" s="16" t="s">
        <v>53</v>
      </c>
      <c r="D30" s="16" t="s">
        <v>70</v>
      </c>
      <c r="E30" s="26">
        <v>1</v>
      </c>
      <c r="F30" s="27">
        <f ref="F30:F34" si="8" t="shared">SUM(G30:O30)</f>
        <v>22</v>
      </c>
      <c r="G30" s="47">
        <v>2</v>
      </c>
      <c r="H30" s="26"/>
      <c r="I30" s="26">
        <v>3</v>
      </c>
      <c r="J30" s="26"/>
      <c r="K30" s="26">
        <v>6</v>
      </c>
      <c r="L30" s="26"/>
      <c r="M30" s="26">
        <v>2</v>
      </c>
      <c r="N30" s="26">
        <v>9</v>
      </c>
      <c r="O30" s="27"/>
      <c r="P30" s="31">
        <v>2</v>
      </c>
      <c r="Q30" s="26">
        <f si="1" t="shared"/>
        <v>22</v>
      </c>
      <c r="R30" s="26">
        <f si="2" t="shared"/>
        <v>1</v>
      </c>
      <c r="S30" s="29"/>
      <c r="T30" s="29"/>
      <c r="U30" s="29"/>
      <c r="V30" s="30"/>
    </row>
    <row customFormat="1" ht="12.75" r="31" s="25" spans="1:22" x14ac:dyDescent="0.2">
      <c r="A31" s="25">
        <v>20</v>
      </c>
      <c r="B31" s="65" t="s">
        <v>18</v>
      </c>
      <c r="C31" s="16" t="s">
        <v>53</v>
      </c>
      <c r="D31" s="16" t="s">
        <v>69</v>
      </c>
      <c r="E31" s="26">
        <v>1</v>
      </c>
      <c r="F31" s="27">
        <f si="8" t="shared"/>
        <v>16</v>
      </c>
      <c r="G31" s="47">
        <v>2</v>
      </c>
      <c r="H31" s="26"/>
      <c r="I31" s="26">
        <v>3</v>
      </c>
      <c r="J31" s="26"/>
      <c r="K31" s="26">
        <v>3</v>
      </c>
      <c r="L31" s="26">
        <v>6</v>
      </c>
      <c r="M31" s="26"/>
      <c r="N31" s="26">
        <v>2</v>
      </c>
      <c r="O31" s="27"/>
      <c r="P31" s="31">
        <v>1</v>
      </c>
      <c r="Q31" s="26">
        <f si="1" t="shared"/>
        <v>16</v>
      </c>
      <c r="R31" s="26">
        <f si="2" t="shared"/>
        <v>1</v>
      </c>
      <c r="S31" s="29"/>
      <c r="T31" s="29"/>
      <c r="U31" s="29"/>
      <c r="V31" s="30"/>
    </row>
    <row customFormat="1" ht="25.5" r="32" s="25" spans="1:22" x14ac:dyDescent="0.2">
      <c r="A32" s="25">
        <v>21</v>
      </c>
      <c r="B32" s="17" t="s">
        <v>29</v>
      </c>
      <c r="C32" s="16" t="s">
        <v>53</v>
      </c>
      <c r="D32" s="16" t="s">
        <v>68</v>
      </c>
      <c r="E32" s="26">
        <v>1</v>
      </c>
      <c r="F32" s="27">
        <f si="8" t="shared"/>
        <v>9</v>
      </c>
      <c r="G32" s="47"/>
      <c r="H32" s="26"/>
      <c r="I32" s="26">
        <v>1</v>
      </c>
      <c r="J32" s="26">
        <v>2</v>
      </c>
      <c r="K32" s="26">
        <v>3</v>
      </c>
      <c r="L32" s="26"/>
      <c r="M32" s="26"/>
      <c r="N32" s="26">
        <v>2</v>
      </c>
      <c r="O32" s="27">
        <v>1</v>
      </c>
      <c r="P32" s="31">
        <v>1</v>
      </c>
      <c r="Q32" s="26">
        <f si="1" t="shared"/>
        <v>9</v>
      </c>
      <c r="R32" s="26">
        <f si="2" t="shared"/>
        <v>1</v>
      </c>
      <c r="S32" s="29"/>
      <c r="T32" s="29"/>
      <c r="U32" s="29"/>
      <c r="V32" s="30"/>
    </row>
    <row customFormat="1" ht="76.5" r="33" s="25" spans="1:22" x14ac:dyDescent="0.2">
      <c r="A33" s="25">
        <v>22</v>
      </c>
      <c r="B33" s="15" t="s">
        <v>43</v>
      </c>
      <c r="C33" s="16" t="s">
        <v>53</v>
      </c>
      <c r="D33" s="16" t="s">
        <v>67</v>
      </c>
      <c r="E33" s="26">
        <v>1</v>
      </c>
      <c r="F33" s="27">
        <f si="8" t="shared"/>
        <v>12</v>
      </c>
      <c r="G33" s="47">
        <v>3</v>
      </c>
      <c r="H33" s="26"/>
      <c r="I33" s="26">
        <v>1</v>
      </c>
      <c r="J33" s="26">
        <v>2</v>
      </c>
      <c r="K33" s="26"/>
      <c r="L33" s="26">
        <v>6</v>
      </c>
      <c r="M33" s="26"/>
      <c r="N33" s="26"/>
      <c r="O33" s="27"/>
      <c r="P33" s="31">
        <v>1</v>
      </c>
      <c r="Q33" s="26">
        <f si="1" t="shared"/>
        <v>12</v>
      </c>
      <c r="R33" s="26">
        <f si="2" t="shared"/>
        <v>1</v>
      </c>
      <c r="S33" s="29"/>
      <c r="T33" s="29"/>
      <c r="U33" s="29"/>
      <c r="V33" s="30"/>
    </row>
    <row customFormat="1" customHeight="1" ht="27.75" r="34" s="25" spans="1:22" x14ac:dyDescent="0.2">
      <c r="A34" s="25">
        <v>23</v>
      </c>
      <c r="B34" s="15" t="s">
        <v>17</v>
      </c>
      <c r="C34" s="16" t="s">
        <v>53</v>
      </c>
      <c r="D34" s="16" t="s">
        <v>66</v>
      </c>
      <c r="E34" s="26">
        <v>1</v>
      </c>
      <c r="F34" s="27">
        <f si="8" t="shared"/>
        <v>6</v>
      </c>
      <c r="G34" s="47"/>
      <c r="H34" s="26"/>
      <c r="I34" s="26">
        <v>2</v>
      </c>
      <c r="J34" s="26"/>
      <c r="K34" s="26">
        <v>3</v>
      </c>
      <c r="L34" s="26">
        <v>1</v>
      </c>
      <c r="M34" s="26"/>
      <c r="N34" s="26"/>
      <c r="O34" s="27"/>
      <c r="P34" s="31">
        <v>1</v>
      </c>
      <c r="Q34" s="26">
        <f si="1" t="shared"/>
        <v>6</v>
      </c>
      <c r="R34" s="26">
        <f si="2" t="shared"/>
        <v>1</v>
      </c>
      <c r="S34" s="29"/>
      <c r="T34" s="29"/>
      <c r="U34" s="29"/>
      <c r="V34" s="30"/>
    </row>
    <row customFormat="1" ht="38.25" r="35" s="58" spans="1:22" x14ac:dyDescent="0.2">
      <c r="A35" s="58">
        <v>24</v>
      </c>
      <c r="B35" s="65" t="s">
        <v>16</v>
      </c>
      <c r="C35" s="66" t="s">
        <v>53</v>
      </c>
      <c r="D35" s="66" t="s">
        <v>89</v>
      </c>
      <c r="E35" s="51">
        <v>1</v>
      </c>
      <c r="F35" s="52">
        <f si="6" t="shared"/>
        <v>10</v>
      </c>
      <c r="G35" s="67"/>
      <c r="H35" s="51"/>
      <c r="I35" s="51"/>
      <c r="J35" s="51">
        <v>2</v>
      </c>
      <c r="K35" s="51">
        <v>4</v>
      </c>
      <c r="L35" s="51">
        <v>2</v>
      </c>
      <c r="M35" s="51"/>
      <c r="N35" s="51">
        <v>2</v>
      </c>
      <c r="O35" s="52"/>
      <c r="P35" s="31">
        <v>1</v>
      </c>
      <c r="Q35" s="51">
        <f si="1" t="shared"/>
        <v>10</v>
      </c>
      <c r="R35" s="51">
        <f si="2" t="shared"/>
        <v>1</v>
      </c>
      <c r="S35" s="56"/>
      <c r="T35" s="56"/>
      <c r="U35" s="56"/>
      <c r="V35" s="57"/>
    </row>
    <row customFormat="1" ht="12.75" r="36" s="25" spans="1:22" x14ac:dyDescent="0.2">
      <c r="B36" s="32" t="s">
        <v>20</v>
      </c>
      <c r="C36" s="33"/>
      <c r="D36" s="33"/>
      <c r="E36" s="34"/>
      <c r="F36" s="35"/>
      <c r="G36" s="34"/>
      <c r="H36" s="34"/>
      <c r="I36" s="34"/>
      <c r="J36" s="34"/>
      <c r="K36" s="34"/>
      <c r="L36" s="34"/>
      <c r="M36" s="34"/>
      <c r="N36" s="34"/>
      <c r="O36" s="35"/>
      <c r="P36" s="36"/>
      <c r="Q36" s="34"/>
      <c r="R36" s="34"/>
      <c r="S36" s="37"/>
      <c r="T36" s="37">
        <v>89875</v>
      </c>
      <c r="U36" s="37"/>
      <c r="V36" s="60">
        <f>T36*1.21</f>
        <v>108748.75</v>
      </c>
    </row>
    <row customFormat="1" ht="25.5" r="37" s="25" spans="1:22" x14ac:dyDescent="0.2">
      <c r="A37" s="25">
        <v>25</v>
      </c>
      <c r="B37" s="15" t="s">
        <v>63</v>
      </c>
      <c r="C37" s="16"/>
      <c r="D37" s="16" t="s">
        <v>64</v>
      </c>
      <c r="E37" s="26">
        <v>1</v>
      </c>
      <c r="F37" s="27">
        <f ref="F37:F39" si="9" t="shared">SUM(G37:O37)</f>
        <v>3</v>
      </c>
      <c r="G37" s="47"/>
      <c r="H37" s="26"/>
      <c r="I37" s="26"/>
      <c r="J37" s="26"/>
      <c r="K37" s="26"/>
      <c r="L37" s="26">
        <v>3</v>
      </c>
      <c r="M37" s="26"/>
      <c r="N37" s="26"/>
      <c r="O37" s="27"/>
      <c r="P37" s="31">
        <v>1</v>
      </c>
      <c r="Q37" s="26">
        <f si="1" t="shared"/>
        <v>3</v>
      </c>
      <c r="R37" s="26">
        <f si="2" t="shared"/>
        <v>1</v>
      </c>
      <c r="S37" s="29"/>
      <c r="T37" s="29"/>
      <c r="U37" s="29"/>
      <c r="V37" s="30"/>
    </row>
    <row customFormat="1" ht="38.25" r="38" s="25" spans="1:22" x14ac:dyDescent="0.2">
      <c r="A38" s="25">
        <v>26</v>
      </c>
      <c r="B38" s="15" t="s">
        <v>22</v>
      </c>
      <c r="C38" s="61"/>
      <c r="D38" s="62" t="s">
        <v>85</v>
      </c>
      <c r="E38" s="26">
        <v>1</v>
      </c>
      <c r="F38" s="27">
        <f si="9" t="shared"/>
        <v>6</v>
      </c>
      <c r="G38" s="47"/>
      <c r="H38" s="26"/>
      <c r="I38" s="26"/>
      <c r="J38" s="26">
        <v>1</v>
      </c>
      <c r="K38" s="26"/>
      <c r="L38" s="26">
        <v>5</v>
      </c>
      <c r="M38" s="26"/>
      <c r="N38" s="26"/>
      <c r="O38" s="27"/>
      <c r="P38" s="31">
        <v>1</v>
      </c>
      <c r="Q38" s="26">
        <f si="1" t="shared"/>
        <v>6</v>
      </c>
      <c r="R38" s="26">
        <f si="2" t="shared"/>
        <v>1</v>
      </c>
      <c r="S38" s="29"/>
      <c r="T38" s="29"/>
      <c r="U38" s="29"/>
      <c r="V38" s="30"/>
    </row>
    <row customFormat="1" ht="36" r="39" s="25" spans="1:22" x14ac:dyDescent="0.2">
      <c r="A39" s="25">
        <v>27</v>
      </c>
      <c r="B39" s="15" t="s">
        <v>23</v>
      </c>
      <c r="C39" s="16"/>
      <c r="D39" s="63" t="s">
        <v>65</v>
      </c>
      <c r="E39" s="26">
        <v>1</v>
      </c>
      <c r="F39" s="27">
        <f si="9" t="shared"/>
        <v>6</v>
      </c>
      <c r="G39" s="47"/>
      <c r="H39" s="26"/>
      <c r="I39" s="26"/>
      <c r="J39" s="26"/>
      <c r="K39" s="26"/>
      <c r="L39" s="26">
        <v>6</v>
      </c>
      <c r="M39" s="26"/>
      <c r="N39" s="26"/>
      <c r="O39" s="27"/>
      <c r="P39" s="31">
        <v>1</v>
      </c>
      <c r="Q39" s="26">
        <f si="1" t="shared"/>
        <v>6</v>
      </c>
      <c r="R39" s="26">
        <f si="2" t="shared"/>
        <v>1</v>
      </c>
      <c r="S39" s="29"/>
      <c r="T39" s="29"/>
      <c r="U39" s="29"/>
      <c r="V39" s="30"/>
    </row>
    <row customFormat="1" ht="48" r="40" s="25" spans="1:22" x14ac:dyDescent="0.2">
      <c r="A40" s="25">
        <v>28</v>
      </c>
      <c r="B40" s="49" t="s">
        <v>31</v>
      </c>
      <c r="C40" s="18" t="s">
        <v>53</v>
      </c>
      <c r="D40" s="63" t="s">
        <v>90</v>
      </c>
      <c r="E40" s="26">
        <v>2</v>
      </c>
      <c r="F40" s="27">
        <f>SUM(G40:O40)</f>
        <v>10</v>
      </c>
      <c r="G40" s="47"/>
      <c r="H40" s="26"/>
      <c r="I40" s="26">
        <v>2</v>
      </c>
      <c r="J40" s="26">
        <v>2</v>
      </c>
      <c r="K40" s="26"/>
      <c r="L40" s="26">
        <v>2</v>
      </c>
      <c r="M40" s="26"/>
      <c r="N40" s="26">
        <v>1</v>
      </c>
      <c r="O40" s="27">
        <v>3</v>
      </c>
      <c r="P40" s="31">
        <v>1</v>
      </c>
      <c r="Q40" s="26">
        <f si="1" t="shared"/>
        <v>10</v>
      </c>
      <c r="R40" s="26">
        <f si="2" t="shared"/>
        <v>2</v>
      </c>
      <c r="S40" s="29"/>
      <c r="T40" s="29"/>
      <c r="U40" s="29"/>
      <c r="V40" s="30"/>
    </row>
    <row customFormat="1" ht="12.75" r="41" s="25" spans="1:22" x14ac:dyDescent="0.2">
      <c r="B41" s="32" t="s">
        <v>21</v>
      </c>
      <c r="C41" s="33"/>
      <c r="D41" s="33"/>
      <c r="E41" s="34"/>
      <c r="F41" s="35"/>
      <c r="G41" s="34"/>
      <c r="H41" s="34"/>
      <c r="I41" s="34"/>
      <c r="J41" s="34"/>
      <c r="K41" s="34"/>
      <c r="L41" s="34"/>
      <c r="M41" s="34"/>
      <c r="N41" s="34"/>
      <c r="O41" s="35"/>
      <c r="P41" s="36"/>
      <c r="Q41" s="34"/>
      <c r="R41" s="34"/>
      <c r="S41" s="37"/>
      <c r="T41" s="37">
        <v>18375</v>
      </c>
      <c r="U41" s="37"/>
      <c r="V41" s="60">
        <f>T41*1.21</f>
        <v>22233.75</v>
      </c>
    </row>
    <row customFormat="1" customHeight="1" ht="67.5" r="42" s="25" spans="1:22" thickBot="1" x14ac:dyDescent="0.25">
      <c r="A42" s="25">
        <v>29</v>
      </c>
      <c r="B42" s="68" t="s">
        <v>25</v>
      </c>
      <c r="C42" s="19" t="s">
        <v>53</v>
      </c>
      <c r="D42" s="69" t="s">
        <v>91</v>
      </c>
      <c r="E42" s="39">
        <v>1</v>
      </c>
      <c r="F42" s="40">
        <f ref="F42" si="10" t="shared">SUM(G42:O42)</f>
        <v>6</v>
      </c>
      <c r="G42" s="48"/>
      <c r="H42" s="39"/>
      <c r="I42" s="39">
        <v>1</v>
      </c>
      <c r="J42" s="39">
        <v>2</v>
      </c>
      <c r="K42" s="39"/>
      <c r="L42" s="39"/>
      <c r="M42" s="39">
        <v>1</v>
      </c>
      <c r="N42" s="39">
        <v>1</v>
      </c>
      <c r="O42" s="40">
        <v>1</v>
      </c>
      <c r="P42" s="41">
        <v>1</v>
      </c>
      <c r="Q42" s="39">
        <f si="1" t="shared"/>
        <v>6</v>
      </c>
      <c r="R42" s="39">
        <f si="2" t="shared"/>
        <v>1</v>
      </c>
      <c r="S42" s="42"/>
      <c r="T42" s="42"/>
      <c r="U42" s="42"/>
      <c r="V42" s="43"/>
    </row>
    <row customFormat="1" ht="12.75" r="43" s="25" spans="1:22" x14ac:dyDescent="0.2">
      <c r="B43" s="44" t="s">
        <v>57</v>
      </c>
      <c r="C43" s="44"/>
      <c r="D43" s="44"/>
      <c r="E43" s="44"/>
      <c r="F43" s="45">
        <f ref="F43:O43" si="11" t="shared">SUM(F42:F42,F37:F40,F27:F35,F22:F25,F16:F20,F13:F14,F8:F11)</f>
        <v>351</v>
      </c>
      <c r="G43" s="45">
        <f si="11" t="shared"/>
        <v>14</v>
      </c>
      <c r="H43" s="45">
        <f si="11" t="shared"/>
        <v>24</v>
      </c>
      <c r="I43" s="45">
        <f si="11" t="shared"/>
        <v>57</v>
      </c>
      <c r="J43" s="45">
        <f si="11" t="shared"/>
        <v>53</v>
      </c>
      <c r="K43" s="45">
        <f si="11" t="shared"/>
        <v>50</v>
      </c>
      <c r="L43" s="45">
        <f si="11" t="shared"/>
        <v>62</v>
      </c>
      <c r="M43" s="45">
        <f si="11" t="shared"/>
        <v>6</v>
      </c>
      <c r="N43" s="45">
        <f si="11" t="shared"/>
        <v>71</v>
      </c>
      <c r="O43" s="45">
        <f si="11" t="shared"/>
        <v>14</v>
      </c>
      <c r="P43" s="45"/>
      <c r="Q43" s="45">
        <f>SUM(Q42:Q42,Q37:Q40,Q27:Q35,Q22:Q25,Q16:Q20,Q13:Q14,Q8:Q11)</f>
        <v>351</v>
      </c>
      <c r="R43" s="45"/>
      <c r="S43" s="46">
        <f>SUM(S42:S42,S37:S40,S27:S35,S22:S25,S16:S20,S13:S14,S8:S11)</f>
        <v>0</v>
      </c>
      <c r="T43" s="46">
        <f>SUM(T7:T42)</f>
        <v>996250</v>
      </c>
      <c r="U43" s="46">
        <f>SUM(U42:U42,U37:U40,U27:U35,U22:U25,U16:U20,U13:U14,U8:U11)</f>
        <v>0</v>
      </c>
      <c r="V43" s="46">
        <f>SUM(V7:V42)</f>
        <v>1205462.5</v>
      </c>
    </row>
    <row r="44" spans="1:22" x14ac:dyDescent="0.25">
      <c r="B44" s="3" t="s">
        <v>56</v>
      </c>
    </row>
  </sheetData>
  <mergeCells count="7">
    <mergeCell ref="B5:B6"/>
    <mergeCell ref="E5:E6"/>
    <mergeCell ref="F5:F6"/>
    <mergeCell ref="G5:O5"/>
    <mergeCell ref="P5:V5"/>
    <mergeCell ref="C5:C6"/>
    <mergeCell ref="D5:D6"/>
  </mergeCells>
  <pageMargins bottom="0.78740157499999996" footer="0.3" header="0.3" left="0.7" right="0.7" top="0.78740157499999996"/>
  <pageSetup orientation="portrait" paperSize="9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2016-04-05T12:10:11Z</dcterms:created>
  <dcterms:modified xsi:type="dcterms:W3CDTF">2017-11-02T07:57:25Z</dcterms:modified>
</cp:coreProperties>
</file>